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prev\Formacion_Gral\Formacion_Gral\FORMACION\VICENTE BARTOLOMÉ\SERV. CONTRATACIÓN\rendicion de cuentas 2018\"/>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E24" i="2" s="1"/>
  <c r="AA24" i="2"/>
  <c r="AB24" i="2"/>
  <c r="AC24" i="2"/>
  <c r="AD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A29" i="2"/>
  <c r="AB29" i="2"/>
  <c r="AC29" i="2"/>
  <c r="AD29" i="2"/>
  <c r="AE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E33" i="2" s="1"/>
  <c r="AA33" i="2"/>
  <c r="AB33" i="2"/>
  <c r="AC33" i="2"/>
  <c r="AD33" i="2"/>
  <c r="AF33" i="2"/>
  <c r="AG33" i="2"/>
  <c r="AH33" i="2"/>
  <c r="AI33" i="2"/>
  <c r="AJ33" i="2"/>
  <c r="AK33" i="2"/>
  <c r="AL33" i="2"/>
  <c r="AM33" i="2"/>
  <c r="Z34" i="2"/>
  <c r="AA34" i="2"/>
  <c r="AB34" i="2"/>
  <c r="AC34" i="2"/>
  <c r="AD34" i="2"/>
  <c r="AE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E40" i="2" s="1"/>
  <c r="AA40" i="2"/>
  <c r="AB40" i="2"/>
  <c r="AC40" i="2"/>
  <c r="AD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15" i="2" l="1"/>
  <c r="Y21" i="2"/>
  <c r="Y13" i="2"/>
  <c r="Y16" i="2"/>
  <c r="Y31" i="2"/>
  <c r="Y11" i="2"/>
  <c r="Y29" i="2"/>
  <c r="Y32" i="2"/>
  <c r="Y24" i="2"/>
  <c r="Y30" i="2"/>
  <c r="Y19" i="2"/>
  <c r="Y36" i="2"/>
  <c r="Y14" i="2"/>
  <c r="Y34" i="2"/>
  <c r="Y3" i="2"/>
  <c r="Y37" i="2"/>
  <c r="Y27" i="2"/>
  <c r="Y35" i="2"/>
  <c r="Y22" i="2"/>
  <c r="Y39" i="2"/>
  <c r="Y17" i="2"/>
  <c r="Y2" i="2"/>
  <c r="Y6" i="2"/>
  <c r="Y40" i="2"/>
  <c r="Y4" i="2"/>
  <c r="Y38" i="2"/>
  <c r="Y25" i="2"/>
  <c r="Y42" i="2"/>
  <c r="Y20" i="2"/>
  <c r="Y9" i="2"/>
  <c r="Y41" i="2"/>
  <c r="Y28" i="2"/>
  <c r="Y23" i="2"/>
  <c r="Y12" i="2"/>
  <c r="Y18" i="2"/>
  <c r="Y10" i="2"/>
  <c r="Y44" i="2"/>
  <c r="Y33" i="2"/>
  <c r="Y8" i="2"/>
  <c r="Y26" i="2"/>
  <c r="Y43" i="2"/>
  <c r="Y7" i="2"/>
  <c r="Y5"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<sst xmlns="http://schemas.openxmlformats.org/spreadsheetml/2006/main" count="20595" uniqueCount="20093">
  <si>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</si>
  <si>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</si>
  <si>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</si>
  <si>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</si>
  <si>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</si>
  <si>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</si>
  <si>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</si>
  <si>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</si>
  <si>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</si>
  <si>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</si>
  <si>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</si>
  <si>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</si>
  <si>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</si>
  <si>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</si>
  <si>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</si>
  <si>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</si>
  <si>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</si>
  <si>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</si>
  <si>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</si>
  <si>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</si>
  <si>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</si>
  <si>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</si>
  <si>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</si>
  <si>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</si>
  <si>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</si>
  <si>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</si>
  <si>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</si>
  <si>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</si>
  <si>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</si>
  <si>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</si>
  <si>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</si>
  <si>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</si>
  <si>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</si>
  <si>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</si>
  <si>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</si>
  <si>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</si>
  <si>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</si>
  <si>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</si>
  <si>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</si>
  <si>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</si>
  <si>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</si>
  <si>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</si>
  <si>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</si>
  <si>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</si>
  <si>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</si>
  <si>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</si>
  <si>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</si>
  <si>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</si>
  <si>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</si>
  <si>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</si>
  <si>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</si>
  <si>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</si>
  <si>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</si>
  <si>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</si>
  <si>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</si>
  <si>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</si>
  <si>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</si>
  <si>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</si>
  <si>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</si>
  <si>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</si>
  <si>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</si>
  <si>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</si>
  <si>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</si>
  <si>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</si>
  <si>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</si>
  <si>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</si>
  <si>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</si>
  <si>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</si>
  <si>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</si>
  <si>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</si>
  <si>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</si>
  <si>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</si>
  <si>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</si>
  <si>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</si>
  <si>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</si>
  <si>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</si>
  <si>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</si>
  <si>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</si>
  <si>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</si>
  <si>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</si>
  <si>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</si>
  <si>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</si>
  <si>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</si>
  <si>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</si>
  <si>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</si>
  <si>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</si>
  <si>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</si>
  <si>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</si>
  <si>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</si>
  <si>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</si>
  <si>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</si>
  <si>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</si>
  <si>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</si>
  <si>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</si>
  <si>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</si>
  <si>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</si>
  <si>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</si>
  <si>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</si>
  <si>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</si>
  <si>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</si>
  <si>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</si>
  <si>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</si>
  <si>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</si>
  <si>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</si>
  <si>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</si>
  <si>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</si>
  <si>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</si>
  <si>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</si>
  <si>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</si>
  <si>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</si>
  <si>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</si>
  <si>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</si>
  <si>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</si>
  <si>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</si>
  <si>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</si>
  <si>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</si>
  <si>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</si>
  <si>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</si>
  <si>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</si>
  <si>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</si>
  <si>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</si>
  <si>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</si>
  <si>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</si>
  <si>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</si>
  <si>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</si>
  <si>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</si>
  <si>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</si>
  <si>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</si>
  <si>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</si>
  <si>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</si>
  <si>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</si>
  <si>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</si>
  <si>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</si>
  <si>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</si>
  <si>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</si>
  <si>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</si>
  <si>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</si>
  <si>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</si>
  <si>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</si>
  <si>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</si>
  <si>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</si>
  <si>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</si>
  <si>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</si>
  <si>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</si>
  <si>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</si>
  <si>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</si>
  <si>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</si>
  <si>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</si>
  <si>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</si>
  <si>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</si>
  <si>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</si>
  <si>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</si>
  <si>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</si>
  <si>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</si>
  <si>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</si>
  <si>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</si>
  <si>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</si>
  <si>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</si>
  <si>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</si>
  <si>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</si>
  <si>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</si>
  <si>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</si>
  <si>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</si>
  <si>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</si>
  <si>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</si>
  <si>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</si>
  <si>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</si>
  <si>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</si>
  <si>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</si>
  <si>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</si>
  <si>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</si>
  <si>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</si>
  <si>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</si>
  <si>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</si>
  <si>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</si>
  <si>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</si>
  <si>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</si>
  <si>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</si>
  <si>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</si>
  <si>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</si>
  <si>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</si>
  <si>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</si>
  <si>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</si>
  <si>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</si>
  <si>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</si>
  <si>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</si>
  <si>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</si>
  <si>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</si>
  <si>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</si>
  <si>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</si>
  <si>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</si>
  <si>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</si>
  <si>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</si>
  <si>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</si>
  <si>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</si>
  <si>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</si>
  <si>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</si>
  <si>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</si>
  <si>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</si>
  <si>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</si>
  <si>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</si>
  <si>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</si>
  <si>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</si>
  <si>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</si>
  <si>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</si>
  <si>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</si>
  <si>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</si>
  <si>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</si>
  <si>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</si>
  <si>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</si>
  <si>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</si>
  <si>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</si>
  <si>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</si>
  <si>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</si>
  <si>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</si>
  <si>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</si>
  <si>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</si>
  <si>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</si>
  <si>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</si>
  <si>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</si>
  <si>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</si>
  <si>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</si>
  <si>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</si>
  <si>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</si>
  <si>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</si>
  <si>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</si>
  <si>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</si>
  <si>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</si>
  <si>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</si>
  <si>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</si>
  <si>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</si>
  <si>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</si>
  <si>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</si>
  <si>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</si>
  <si>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</si>
  <si>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</si>
  <si>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</si>
  <si>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</si>
  <si>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</si>
  <si>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</si>
  <si>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</si>
  <si>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</si>
  <si>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</si>
  <si>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</si>
  <si>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</si>
  <si>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</si>
  <si>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</si>
  <si>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</si>
  <si>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</si>
  <si>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</si>
  <si>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</si>
  <si>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</si>
  <si>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</si>
  <si>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</si>
  <si>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</si>
  <si>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</si>
  <si>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</si>
  <si>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</si>
  <si>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</si>
  <si>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</si>
  <si>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</si>
  <si>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</si>
  <si>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</si>
  <si>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</si>
  <si>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</si>
  <si>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</si>
  <si>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</si>
  <si>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</si>
  <si>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</si>
  <si>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</si>
  <si>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</si>
  <si>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</si>
  <si>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</si>
  <si>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</si>
  <si>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</si>
  <si>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</si>
  <si>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</si>
  <si>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</si>
  <si>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</si>
  <si>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</si>
  <si>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</si>
  <si>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</si>
  <si>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</si>
  <si>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</si>
  <si>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</si>
  <si>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</si>
  <si>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</si>
  <si>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</si>
  <si>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</si>
  <si>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</si>
  <si>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</si>
  <si>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</si>
  <si>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</si>
  <si>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</si>
  <si>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</si>
  <si>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</si>
  <si>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</si>
  <si>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</si>
  <si>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</si>
  <si>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</si>
  <si>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</si>
  <si>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</si>
  <si>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</si>
  <si>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</si>
  <si>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</si>
  <si>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</si>
  <si>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</si>
  <si>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</si>
  <si>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</si>
  <si>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</si>
  <si>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</si>
  <si>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</si>
  <si>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</si>
  <si>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</si>
  <si>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</si>
  <si>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</si>
  <si>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</si>
  <si>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</si>
  <si>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</si>
  <si>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</si>
  <si>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</si>
  <si>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</si>
  <si>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</si>
  <si>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</si>
  <si>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</si>
  <si>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</si>
  <si>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</si>
  <si>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</si>
  <si>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</si>
  <si>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</si>
  <si>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</si>
  <si>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</si>
  <si>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</si>
  <si>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</si>
  <si>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</si>
  <si>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</si>
  <si>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</si>
  <si>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</si>
  <si>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</si>
  <si>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</si>
  <si>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</si>
  <si>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</si>
  <si>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</si>
  <si>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</si>
  <si>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</si>
  <si>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</si>
  <si>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</si>
  <si>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</si>
  <si>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</si>
  <si>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</si>
  <si>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</si>
  <si>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</si>
  <si>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</si>
  <si>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</si>
  <si>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</si>
  <si>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</si>
  <si>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</si>
  <si>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</si>
  <si>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</si>
  <si>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</si>
  <si>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</si>
  <si>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</si>
  <si>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</si>
  <si>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</si>
  <si>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</si>
  <si>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</si>
  <si>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</si>
  <si>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</si>
  <si>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</si>
  <si>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</si>
  <si>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</si>
  <si>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</si>
  <si>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</si>
  <si>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</si>
  <si>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</si>
  <si>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</si>
  <si>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</si>
  <si>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</si>
  <si>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</si>
  <si>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</si>
  <si>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</si>
  <si>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</si>
  <si>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</si>
  <si>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</si>
  <si>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</si>
  <si>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</si>
  <si>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</si>
  <si>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</si>
  <si>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</si>
  <si>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</si>
  <si>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</si>
  <si>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</si>
  <si>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</si>
  <si>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</si>
  <si>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</si>
  <si>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</si>
  <si>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</si>
  <si>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</si>
  <si>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</si>
  <si>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</si>
  <si>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</si>
  <si>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</si>
  <si>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</si>
  <si>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</si>
  <si>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</si>
  <si>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</si>
  <si>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</si>
  <si>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</si>
  <si>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</si>
  <si>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</si>
  <si>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</si>
  <si>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</si>
  <si>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</si>
  <si>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</si>
  <si>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</si>
  <si>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</si>
  <si>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</si>
  <si>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</si>
  <si>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</si>
  <si>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</si>
  <si>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</si>
  <si>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</si>
  <si>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</si>
  <si>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</si>
  <si>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</si>
  <si>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</si>
  <si>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</si>
  <si>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</si>
  <si>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</si>
  <si>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</si>
  <si>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</si>
  <si>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</si>
  <si>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</si>
  <si>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</si>
  <si>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</si>
  <si>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</si>
  <si>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</si>
  <si>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</si>
  <si>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</si>
  <si>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</si>
  <si>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</si>
  <si>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</si>
  <si>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</si>
  <si>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</si>
  <si>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</si>
  <si>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</si>
  <si>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</si>
  <si>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</si>
  <si>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</si>
  <si>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</si>
  <si>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</si>
  <si>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</si>
  <si>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</si>
  <si>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</si>
  <si>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</si>
  <si>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</si>
  <si>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</si>
  <si>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</si>
  <si>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</si>
  <si>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</si>
  <si>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</si>
  <si>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</si>
  <si>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</si>
  <si>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</si>
  <si>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</si>
  <si>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</si>
  <si>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</si>
  <si>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</si>
  <si>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</si>
  <si>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</si>
  <si>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</si>
  <si>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</si>
  <si>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</si>
  <si>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</si>
  <si>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</si>
  <si>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</si>
  <si>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</si>
  <si>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</si>
  <si>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</si>
  <si>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</si>
  <si>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</si>
  <si>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</si>
  <si>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</si>
  <si>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</si>
  <si>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</si>
  <si>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</si>
  <si>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</si>
  <si>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</si>
  <si>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</si>
  <si>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</si>
  <si>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</si>
  <si>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</si>
  <si>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</si>
  <si>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</si>
  <si>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</si>
  <si>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</si>
  <si>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</si>
  <si>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</si>
  <si>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</si>
  <si>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</si>
  <si>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</si>
  <si>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</si>
  <si>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</si>
  <si>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</si>
  <si>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</si>
  <si>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</si>
  <si>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</si>
  <si>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</si>
  <si>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</si>
  <si>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</si>
  <si>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</si>
  <si>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</si>
  <si>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</si>
  <si>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</si>
  <si>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</si>
  <si>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</si>
  <si>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</si>
  <si>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</si>
  <si>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</si>
  <si>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</si>
  <si>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</si>
  <si>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</si>
  <si>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</si>
  <si>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</si>
  <si>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</si>
  <si>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</si>
  <si>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</si>
  <si>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</si>
  <si>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</si>
  <si>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</si>
  <si>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</si>
  <si>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</si>
  <si>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</si>
  <si>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</si>
  <si>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</si>
  <si>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</si>
  <si>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</si>
  <si>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</si>
  <si>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</si>
  <si>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</si>
  <si>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</si>
  <si>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</si>
  <si>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</si>
  <si>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</si>
  <si>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</si>
  <si>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</si>
  <si>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</si>
  <si>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</si>
  <si>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</si>
  <si>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</si>
  <si>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</si>
  <si>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</si>
  <si>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</si>
  <si>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</si>
  <si>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</si>
  <si>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</si>
  <si>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</si>
  <si>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</si>
  <si>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</si>
  <si>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</si>
  <si>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</si>
  <si>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</si>
  <si>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</si>
  <si>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</si>
  <si>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</si>
  <si>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</si>
  <si>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</si>
  <si>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</si>
  <si>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</si>
  <si>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</si>
  <si>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</si>
  <si>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</si>
  <si>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</si>
  <si>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</si>
  <si>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</si>
  <si>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</si>
  <si>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</si>
  <si>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</si>
  <si>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</si>
  <si>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</si>
  <si>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</si>
  <si>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</si>
  <si>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</si>
  <si>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</si>
  <si>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</si>
  <si>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</si>
  <si>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</si>
  <si>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</si>
  <si>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</si>
  <si>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</si>
  <si>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</si>
  <si>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</si>
  <si>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</si>
  <si>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</si>
  <si>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</si>
  <si>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</si>
  <si>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</si>
  <si>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</si>
  <si>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</si>
  <si>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</si>
  <si>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</si>
  <si>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</si>
  <si>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</si>
  <si>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</si>
  <si>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</si>
  <si>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</si>
  <si>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</si>
  <si>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</si>
  <si>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</si>
  <si>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</si>
  <si>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</si>
  <si>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</si>
  <si>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</si>
  <si>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</si>
  <si>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</si>
  <si>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</si>
  <si>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</si>
  <si>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</si>
  <si>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</si>
  <si>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</si>
  <si>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</si>
  <si>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</si>
  <si>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</si>
  <si>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</si>
  <si>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</si>
  <si>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</si>
  <si>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</si>
  <si>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</si>
  <si>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</si>
  <si>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</si>
  <si>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</si>
  <si>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</si>
  <si>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</si>
  <si>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</si>
  <si>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</si>
  <si>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</si>
  <si>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</si>
  <si>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</si>
  <si>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</si>
  <si>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</si>
  <si>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</si>
  <si>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</si>
  <si>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</si>
  <si>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</si>
  <si>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</si>
  <si>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</si>
  <si>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</si>
  <si>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</si>
  <si>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</si>
  <si>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</si>
  <si>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</si>
  <si>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</si>
  <si>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</si>
  <si>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</si>
  <si>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</si>
  <si>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</si>
  <si>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</si>
  <si>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</si>
  <si>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</si>
  <si>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</si>
  <si>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</si>
  <si>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</si>
  <si>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</si>
  <si>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</si>
  <si>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</si>
  <si>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</si>
  <si>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</si>
  <si>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</si>
  <si>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</si>
  <si>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</si>
  <si>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</si>
  <si>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</si>
  <si>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</si>
  <si>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</si>
  <si>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</si>
  <si>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</si>
  <si>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</si>
  <si>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</si>
  <si>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</si>
  <si>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</si>
  <si>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</si>
  <si>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</si>
  <si>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</si>
  <si>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</si>
  <si>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</si>
  <si>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</si>
  <si>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</si>
  <si>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</si>
  <si>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</si>
  <si>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</si>
  <si>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</si>
  <si>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</si>
  <si>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</si>
  <si>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</si>
  <si>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</si>
  <si>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</si>
  <si>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</si>
  <si>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</si>
  <si>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</si>
  <si>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</si>
  <si>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</si>
  <si>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</si>
  <si>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</si>
  <si>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</si>
  <si>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</si>
  <si>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</si>
  <si>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</si>
  <si>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</si>
  <si>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</si>
  <si>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</si>
  <si>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</si>
  <si>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</si>
  <si>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</si>
  <si>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</si>
  <si>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</si>
  <si>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</si>
  <si>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</si>
  <si>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</si>
  <si>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</si>
  <si>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</si>
  <si>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</si>
  <si>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</si>
  <si>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</si>
  <si>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</si>
  <si>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</si>
  <si>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</si>
  <si>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</si>
  <si>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</si>
  <si>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</si>
  <si>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</si>
  <si>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</si>
  <si>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</si>
  <si>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</si>
  <si>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</si>
  <si>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</si>
  <si>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</si>
  <si>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</si>
  <si>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</si>
  <si>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</si>
  <si>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</si>
  <si>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</si>
  <si>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</si>
  <si>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</si>
  <si>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</si>
  <si>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</si>
  <si>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</si>
  <si>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</si>
  <si>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</si>
  <si>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</si>
  <si>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</si>
  <si>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</si>
  <si>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</si>
  <si>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</si>
  <si>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</si>
  <si>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</si>
  <si>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</si>
  <si>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</si>
  <si>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</si>
  <si>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</si>
  <si>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</si>
  <si>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</si>
  <si>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</si>
  <si>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</si>
  <si>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</si>
  <si>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</si>
  <si>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</si>
  <si>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</si>
  <si>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</si>
  <si>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</si>
  <si>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</si>
  <si>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</si>
  <si>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</si>
  <si>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</si>
  <si>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</si>
  <si>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</si>
  <si>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</si>
  <si>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</si>
  <si>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</si>
  <si>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</si>
  <si>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</si>
  <si>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</si>
  <si>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</si>
  <si>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</si>
  <si>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</si>
  <si>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</si>
  <si>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</si>
  <si>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</si>
  <si>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</si>
  <si>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</si>
  <si>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</si>
  <si>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</si>
  <si>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</si>
  <si>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</si>
  <si>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</si>
  <si>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</si>
  <si>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</si>
  <si>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</si>
  <si>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</si>
  <si>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</si>
  <si>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</si>
  <si>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</si>
  <si>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</si>
  <si>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</si>
  <si>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</si>
  <si>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</si>
  <si>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</si>
  <si>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</si>
  <si>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</si>
  <si>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</si>
  <si>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</si>
  <si>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</si>
  <si>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</si>
  <si>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</si>
  <si>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</si>
  <si>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</si>
  <si>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</si>
  <si>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</si>
  <si>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</si>
  <si>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</si>
  <si>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</si>
  <si>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</si>
  <si>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</si>
  <si>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</si>
  <si>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</si>
  <si>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</si>
  <si>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</si>
  <si>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</si>
  <si>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</si>
  <si>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</si>
  <si>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</si>
  <si>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</si>
  <si>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</si>
  <si>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</si>
  <si>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</si>
  <si>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</si>
  <si>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</si>
  <si>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</si>
  <si>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</si>
  <si>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</si>
  <si>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</si>
  <si>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</si>
  <si>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</si>
  <si>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</si>
  <si>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</si>
  <si>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</si>
  <si>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</si>
  <si>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</si>
  <si>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</si>
  <si>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</si>
  <si>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</si>
  <si>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</si>
  <si>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</si>
  <si>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</si>
  <si>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</si>
  <si>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</si>
  <si>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</si>
  <si>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</si>
  <si>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</si>
  <si>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</si>
  <si>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</si>
  <si>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</si>
  <si>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</si>
  <si>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</si>
  <si>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</si>
  <si>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</si>
  <si>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</si>
  <si>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</si>
  <si>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</si>
  <si>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</si>
  <si>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</si>
  <si>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</si>
  <si>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</si>
  <si>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</si>
  <si>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</si>
  <si>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</si>
  <si>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</si>
  <si>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</si>
  <si>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</si>
  <si>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</si>
  <si>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</si>
  <si>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</si>
  <si>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</si>
  <si>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</si>
  <si>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</si>
  <si>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</si>
  <si>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</si>
  <si>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</si>
  <si>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</si>
  <si>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</si>
  <si>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</si>
  <si>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</si>
  <si>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</si>
  <si>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</si>
  <si>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</si>
  <si>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</si>
  <si>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</si>
  <si>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</si>
  <si>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</si>
  <si>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</si>
  <si>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</si>
  <si>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</si>
  <si>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</si>
  <si>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</si>
  <si>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</si>
  <si>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</si>
  <si>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</si>
  <si>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</si>
  <si>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</si>
  <si>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</si>
  <si>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</si>
  <si>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</si>
  <si>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</si>
  <si>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</si>
  <si>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</si>
  <si>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</si>
  <si>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</si>
  <si>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</si>
  <si>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</si>
  <si>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</si>
  <si>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</si>
  <si>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</si>
  <si>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</si>
  <si>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</si>
  <si>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</si>
  <si>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</si>
  <si>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</si>
  <si>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</si>
  <si>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</si>
  <si>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</si>
  <si>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</si>
  <si>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</si>
  <si>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</si>
  <si>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</si>
  <si>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</si>
  <si>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</si>
  <si>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</si>
  <si>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</si>
  <si>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</si>
  <si>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</si>
  <si>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</si>
  <si>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</si>
  <si>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</si>
  <si>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</si>
  <si>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</si>
  <si>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</si>
  <si>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</si>
  <si>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</si>
  <si>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</si>
  <si>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</si>
  <si>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</si>
  <si>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</si>
  <si>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</si>
  <si>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</si>
  <si>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</si>
  <si>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</si>
  <si>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</si>
  <si>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</si>
  <si>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</si>
  <si>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</si>
  <si>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</si>
  <si>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</si>
  <si>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</si>
  <si>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</si>
  <si>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</si>
  <si>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</si>
  <si>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</si>
  <si>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</si>
  <si>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</si>
  <si>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</si>
  <si>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</si>
  <si>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</si>
  <si>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</si>
  <si>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</si>
  <si>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</si>
  <si>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</si>
  <si>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</si>
  <si>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</si>
  <si>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</si>
  <si>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</si>
  <si>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</si>
  <si>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</si>
  <si>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</si>
  <si>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</si>
  <si>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</si>
  <si>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</si>
  <si>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</si>
  <si>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</si>
  <si>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</si>
  <si>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</si>
  <si>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</si>
  <si>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</si>
  <si>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</si>
  <si>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</si>
  <si>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</si>
  <si>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</si>
  <si>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</si>
  <si>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</si>
  <si>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</si>
  <si>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</si>
  <si>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</si>
  <si>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</si>
  <si>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</si>
  <si>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</si>
  <si>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</si>
  <si>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</si>
  <si>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</si>
  <si>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</si>
  <si>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</si>
  <si>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</si>
  <si>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</si>
  <si>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</si>
  <si>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</si>
  <si>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</si>
  <si>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</si>
  <si>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</si>
  <si>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</si>
  <si>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</si>
  <si>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</si>
  <si>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</si>
  <si>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</si>
  <si>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</si>
  <si>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</si>
  <si>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</si>
  <si>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</si>
  <si>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</si>
  <si>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</si>
  <si>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</si>
  <si>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</si>
  <si>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</si>
  <si>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</si>
  <si>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</si>
  <si>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</si>
  <si>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</si>
  <si>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</si>
  <si>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</si>
  <si>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</si>
  <si>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</si>
  <si>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</si>
  <si>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</si>
  <si>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</si>
  <si>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</si>
  <si>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</si>
  <si>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</si>
  <si>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</si>
  <si>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</si>
  <si>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</si>
  <si>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</si>
  <si>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</si>
  <si>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</si>
  <si>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</si>
  <si>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</si>
  <si>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</si>
  <si>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</si>
  <si>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</si>
  <si>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</si>
  <si>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</si>
  <si>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</si>
  <si>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</si>
  <si>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</si>
  <si>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</si>
  <si>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</si>
  <si>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</si>
  <si>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</si>
  <si>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</si>
  <si>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</si>
  <si>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</si>
  <si>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</si>
  <si>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</si>
  <si>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</si>
  <si>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</si>
  <si>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</si>
  <si>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</si>
  <si>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</si>
  <si>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</si>
  <si>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</si>
  <si>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</si>
  <si>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</si>
  <si>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</si>
  <si>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</si>
  <si>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</si>
  <si>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</si>
  <si>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</si>
  <si>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</si>
  <si>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</si>
  <si>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</si>
  <si>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</si>
  <si>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</si>
  <si>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</si>
  <si>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</si>
  <si>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</si>
  <si>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</si>
  <si>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</si>
  <si>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</si>
  <si>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</si>
  <si>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</si>
  <si>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</si>
  <si>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</si>
  <si>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</si>
  <si>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</si>
  <si>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</si>
  <si>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</si>
  <si>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</si>
  <si>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</si>
  <si>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</si>
  <si>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</si>
  <si>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</si>
  <si>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</si>
  <si>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</si>
  <si>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</si>
  <si>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</si>
  <si>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</si>
  <si>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</si>
  <si>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</si>
  <si>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</si>
  <si>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</si>
  <si>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</si>
  <si>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</si>
  <si>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</si>
  <si>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</si>
  <si>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</si>
  <si>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</si>
  <si>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</si>
  <si>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</si>
  <si>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</si>
  <si>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</si>
  <si>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</si>
  <si>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</si>
  <si>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</si>
  <si>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</si>
  <si>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</si>
  <si>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</si>
  <si>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</si>
  <si>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</si>
  <si>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</si>
  <si>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</si>
  <si>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</si>
  <si>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</si>
  <si>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</si>
  <si>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</si>
  <si>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</si>
  <si>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</si>
  <si>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</si>
  <si>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</si>
  <si>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</si>
  <si>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</si>
  <si>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</si>
  <si>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</si>
  <si>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</si>
  <si>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</si>
  <si>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</si>
  <si>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</si>
  <si>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</si>
  <si>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</si>
  <si>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</si>
  <si>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</si>
  <si>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</si>
  <si>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</si>
  <si>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</si>
  <si>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</si>
  <si>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</si>
  <si>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</si>
  <si>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</si>
  <si>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</si>
  <si>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</si>
  <si>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</si>
  <si>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</si>
  <si>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</si>
  <si>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</si>
  <si>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</si>
  <si>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</si>
  <si>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</si>
  <si>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</si>
  <si>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</si>
  <si>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</si>
  <si>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</si>
  <si>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</si>
  <si>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</si>
  <si>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</si>
  <si>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</si>
  <si>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</si>
  <si>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</si>
  <si>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</si>
  <si>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</si>
  <si>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</si>
  <si>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</si>
  <si>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</si>
  <si>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</si>
  <si>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</si>
  <si>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</si>
  <si>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</si>
  <si>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</si>
  <si>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</si>
  <si>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</si>
  <si>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</si>
  <si>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</si>
  <si>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</si>
  <si>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</si>
  <si>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</si>
  <si>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</si>
  <si>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</si>
  <si>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</si>
  <si>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</si>
  <si>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</si>
  <si>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</si>
  <si>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</si>
  <si>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</si>
  <si>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</si>
  <si>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</si>
  <si>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</si>
  <si>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</si>
  <si>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</si>
  <si>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</si>
  <si>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</si>
  <si>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</si>
  <si>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</si>
  <si>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</si>
  <si>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</si>
  <si>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</si>
  <si>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</si>
  <si>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</si>
  <si>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</si>
  <si>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</si>
  <si>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</si>
  <si>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</si>
  <si>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</si>
  <si>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</si>
  <si>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</si>
  <si>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</si>
  <si>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</si>
  <si>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</si>
  <si>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</si>
  <si>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</si>
  <si>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</si>
  <si>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</si>
  <si>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</si>
  <si>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</si>
  <si>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</si>
  <si>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</si>
  <si>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</si>
  <si>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</si>
  <si>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</si>
  <si>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</si>
  <si>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</si>
  <si>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</si>
  <si>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</si>
  <si>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</si>
  <si>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</si>
  <si>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</si>
  <si>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</si>
  <si>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</si>
  <si>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</si>
  <si>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</si>
  <si>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</si>
  <si>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</si>
  <si>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</si>
  <si>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</si>
  <si>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</si>
  <si>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</si>
  <si>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</si>
  <si>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</si>
  <si>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</si>
  <si>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</si>
  <si>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</si>
  <si>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</si>
  <si>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</si>
  <si>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</si>
  <si>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</si>
  <si>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</si>
  <si>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</si>
  <si>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</si>
  <si>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</si>
  <si>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</si>
  <si>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</si>
  <si>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</si>
  <si>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</si>
  <si>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</si>
  <si>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</si>
  <si>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</si>
  <si>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</si>
  <si>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</si>
  <si>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</si>
  <si>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</si>
  <si>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</si>
  <si>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</si>
  <si>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</si>
  <si>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</si>
  <si>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</si>
  <si>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</si>
  <si>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</si>
  <si>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</si>
  <si>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</si>
  <si>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</si>
  <si>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</si>
  <si>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</si>
  <si>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</si>
  <si>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</si>
  <si>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</si>
  <si>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</si>
  <si>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</si>
  <si>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</si>
  <si>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</si>
  <si>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</si>
  <si>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</si>
  <si>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</si>
  <si>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</si>
  <si>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</si>
  <si>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</si>
  <si>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</si>
  <si>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</si>
  <si>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</si>
  <si>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</si>
  <si>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</si>
  <si>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</si>
  <si>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</si>
  <si>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</si>
  <si>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</si>
  <si>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</si>
  <si>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</si>
  <si>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</si>
  <si>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</si>
  <si>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</si>
  <si>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</si>
  <si>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</si>
  <si>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</si>
  <si>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</si>
  <si>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</si>
  <si>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</si>
  <si>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</si>
  <si>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</si>
  <si>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</si>
  <si>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</si>
  <si>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</si>
  <si>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</si>
  <si>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</si>
  <si>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</si>
  <si>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</si>
  <si>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</si>
  <si>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</si>
  <si>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</si>
  <si>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</si>
  <si>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</si>
  <si>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</si>
  <si>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</si>
  <si>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</si>
  <si>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</si>
  <si>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</si>
  <si>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</si>
  <si>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</si>
  <si>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</si>
  <si>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</si>
  <si>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</si>
  <si>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</si>
  <si>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</si>
  <si>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</si>
  <si>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</si>
  <si>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</si>
  <si>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</si>
  <si>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</si>
  <si>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</si>
  <si>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</si>
  <si>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</si>
  <si>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</si>
  <si>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</si>
  <si>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</si>
  <si>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</si>
  <si>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</si>
  <si>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</si>
  <si>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</si>
  <si>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</si>
  <si>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</si>
  <si>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</si>
  <si>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</si>
  <si>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</si>
  <si>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</si>
  <si>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</si>
  <si>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</si>
  <si>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</si>
  <si>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</si>
  <si>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</si>
  <si>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</si>
  <si>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</si>
  <si>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</si>
  <si>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</si>
  <si>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</si>
  <si>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</si>
  <si>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</si>
  <si>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</si>
  <si>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</si>
  <si>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</si>
  <si>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</si>
  <si>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</si>
  <si>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</si>
  <si>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</si>
  <si>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</si>
  <si>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</si>
  <si>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</si>
  <si>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</si>
  <si>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</si>
  <si>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</si>
  <si>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</si>
  <si>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</si>
  <si>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</si>
  <si>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</si>
  <si>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</si>
  <si>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</si>
  <si>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</si>
  <si>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</si>
  <si>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</si>
  <si>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</si>
  <si>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</si>
  <si>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</si>
  <si>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</si>
  <si>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</si>
  <si>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</si>
  <si>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</si>
  <si>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</si>
  <si>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</si>
  <si>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</si>
  <si>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</si>
  <si>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</si>
  <si>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</si>
  <si>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</si>
  <si>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</si>
  <si>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</si>
  <si>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</si>
  <si>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</si>
  <si>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</si>
  <si>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</si>
  <si>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</si>
  <si>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</si>
  <si>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</si>
  <si>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</si>
  <si>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</si>
  <si>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</si>
  <si>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</si>
  <si>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</si>
  <si>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</si>
  <si>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</si>
  <si>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</si>
  <si>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</si>
  <si>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</si>
  <si>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</si>
  <si>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</si>
  <si>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</si>
  <si>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</si>
  <si>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</si>
  <si>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</si>
  <si>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</si>
  <si>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</si>
  <si>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</si>
  <si>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</si>
  <si>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</si>
  <si>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</si>
  <si>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</si>
  <si>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</si>
  <si>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</si>
  <si>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</si>
  <si>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</si>
  <si>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</si>
  <si>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</si>
  <si>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</si>
  <si>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</si>
  <si>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</si>
  <si>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</si>
  <si>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</si>
  <si>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</si>
  <si>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</si>
  <si>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</si>
  <si>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</si>
  <si>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</si>
  <si>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</si>
  <si>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</si>
  <si>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</si>
  <si>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</si>
  <si>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</si>
  <si>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</si>
  <si>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</si>
  <si>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</si>
  <si>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</si>
  <si>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</si>
  <si>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</si>
  <si>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</si>
  <si>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</si>
  <si>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</si>
  <si>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</si>
  <si>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</si>
  <si>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</si>
  <si>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</si>
  <si>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</si>
  <si>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</si>
  <si>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</si>
  <si>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</si>
  <si>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</si>
  <si>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</si>
  <si>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</si>
  <si>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</si>
  <si>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</si>
  <si>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</si>
  <si>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</si>
  <si>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</si>
  <si>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</si>
  <si>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</si>
  <si>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</si>
  <si>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</si>
  <si>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</si>
  <si>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</si>
  <si>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</si>
  <si>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</si>
  <si>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</si>
  <si>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</si>
  <si>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</si>
  <si>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</si>
  <si>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</si>
  <si>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</si>
  <si>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</si>
  <si>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</si>
  <si>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</si>
  <si>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</si>
  <si>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</si>
  <si>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</si>
  <si>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</si>
  <si>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</si>
  <si>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</si>
  <si>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</si>
  <si>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</si>
  <si>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</si>
  <si>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</si>
  <si>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</si>
  <si>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</si>
  <si>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</si>
  <si>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</si>
  <si>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</si>
  <si>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</si>
  <si>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</si>
  <si>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</si>
  <si>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</si>
  <si>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</si>
  <si>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</si>
  <si>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</si>
  <si>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</si>
  <si>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</si>
  <si>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</si>
  <si>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</si>
  <si>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</si>
  <si>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</si>
  <si>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</si>
  <si>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</si>
  <si>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</si>
  <si>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</si>
  <si>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</si>
  <si>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</si>
  <si>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</si>
  <si>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</si>
  <si>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</si>
  <si>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</si>
  <si>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</si>
  <si>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</si>
  <si>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</si>
  <si>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</si>
  <si>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</si>
  <si>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</si>
  <si>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</si>
  <si>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</si>
  <si>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</si>
  <si>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</si>
  <si>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</si>
  <si>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</si>
  <si>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</si>
  <si>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</si>
  <si>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</si>
  <si>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</si>
  <si>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</si>
  <si>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</si>
  <si>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</si>
  <si>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</si>
  <si>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</si>
  <si>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</si>
  <si>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</si>
  <si>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</si>
  <si>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</si>
  <si>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</si>
  <si>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</si>
  <si>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</si>
  <si>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</si>
  <si>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</si>
  <si>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</si>
  <si>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</si>
  <si>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</si>
  <si>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</si>
  <si>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</si>
  <si>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</si>
  <si>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</si>
  <si>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</si>
  <si>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</si>
  <si>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</si>
  <si>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</si>
  <si>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</si>
  <si>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</si>
  <si>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</si>
  <si>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</si>
  <si>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</si>
  <si>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</si>
  <si>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</si>
  <si>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</si>
  <si>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</si>
  <si>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</si>
  <si>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</si>
  <si>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</si>
  <si>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</si>
  <si>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</si>
  <si>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</si>
  <si>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</si>
  <si>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</si>
  <si>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</si>
  <si>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</si>
  <si>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</si>
  <si>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</si>
  <si>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</si>
  <si>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</si>
  <si>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</si>
  <si>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</si>
  <si>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</si>
  <si>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</si>
  <si>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</si>
  <si>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</si>
  <si>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</si>
  <si>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</si>
  <si>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</si>
  <si>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</si>
  <si>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</si>
  <si>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</si>
  <si>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</si>
  <si>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</si>
  <si>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</si>
  <si>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</si>
  <si>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</si>
  <si>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</si>
  <si>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</si>
  <si>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</si>
  <si>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</si>
  <si>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</si>
  <si>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</si>
  <si>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</si>
  <si>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</si>
  <si>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</si>
  <si>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</si>
  <si>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</si>
  <si>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</si>
  <si>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</si>
  <si>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</si>
  <si>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</si>
  <si>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</si>
  <si>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</si>
  <si>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</si>
  <si>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</si>
  <si>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</si>
  <si>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</si>
  <si>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</si>
  <si>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</si>
  <si>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</si>
  <si>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</si>
  <si>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</si>
  <si>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</si>
  <si>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</si>
  <si>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</si>
  <si>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</si>
  <si>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</si>
  <si>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</si>
  <si>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</si>
  <si>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</si>
  <si>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</si>
  <si>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</si>
  <si>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</si>
  <si>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</si>
  <si>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</si>
  <si>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</si>
  <si>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</si>
  <si>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</si>
  <si>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</si>
  <si>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</si>
  <si>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</si>
  <si>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</si>
  <si>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</si>
  <si>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</si>
  <si>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</si>
  <si>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</si>
  <si>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</si>
  <si>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</si>
  <si>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</si>
  <si>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</si>
  <si>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</si>
  <si>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</si>
  <si>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</si>
  <si>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</si>
  <si>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</si>
  <si>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</si>
  <si>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</si>
  <si>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</si>
  <si>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</si>
  <si>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</si>
  <si>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</si>
  <si>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</si>
  <si>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</si>
  <si>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</si>
  <si>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</si>
  <si>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</si>
  <si>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</si>
  <si>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</si>
  <si>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</si>
  <si>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</si>
  <si>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</si>
  <si>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</si>
  <si>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</si>
  <si>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</si>
  <si>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</si>
  <si>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</si>
  <si>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</si>
  <si>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</si>
  <si>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</si>
  <si>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</si>
  <si>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</si>
  <si>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</si>
  <si>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</si>
  <si>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</si>
  <si>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</si>
  <si>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</si>
  <si>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</si>
  <si>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</si>
  <si>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</si>
  <si>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</si>
  <si>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</si>
  <si>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</si>
  <si>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</si>
  <si>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</si>
  <si>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</si>
  <si>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</si>
  <si>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</si>
  <si>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</si>
  <si>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</si>
  <si>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</si>
  <si>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</si>
  <si>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</si>
  <si>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</si>
  <si>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</si>
  <si>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</si>
  <si>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</si>
  <si>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</si>
  <si>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</si>
  <si>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</si>
  <si>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</si>
  <si>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</si>
  <si>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</si>
  <si>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</si>
  <si>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</si>
  <si>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</si>
  <si>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</si>
  <si>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</si>
  <si>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</si>
  <si>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</si>
  <si>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</si>
  <si>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</si>
  <si>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</si>
  <si>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</si>
  <si>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</si>
  <si>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</si>
  <si>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</si>
  <si>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</si>
  <si>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</si>
  <si>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</si>
  <si>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</si>
  <si>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</si>
  <si>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</si>
  <si>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</si>
  <si>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</si>
  <si>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</si>
  <si>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</si>
  <si>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</si>
  <si>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</si>
  <si>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</si>
  <si>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</si>
  <si>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</si>
  <si>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</si>
  <si>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</si>
  <si>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</si>
  <si>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</si>
  <si>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</si>
  <si>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</si>
  <si>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</si>
  <si>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</si>
  <si>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</si>
  <si>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</si>
  <si>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</si>
  <si>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</si>
  <si>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</si>
  <si>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</si>
  <si>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</si>
  <si>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</si>
  <si>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</si>
  <si>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</si>
  <si>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</si>
  <si>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</si>
  <si>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</si>
  <si>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</si>
  <si>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</si>
  <si>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</si>
  <si>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</si>
  <si>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</si>
  <si>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</si>
  <si>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</si>
  <si>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</si>
  <si>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</si>
  <si>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</si>
  <si>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</si>
  <si>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</si>
  <si>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</si>
  <si>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</si>
  <si>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</si>
  <si>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</si>
  <si>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</si>
  <si>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</si>
  <si>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</si>
  <si>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</si>
  <si>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</si>
  <si>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</si>
  <si>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</si>
  <si>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</si>
  <si>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</si>
  <si>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</si>
  <si>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</si>
  <si>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</si>
  <si>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</si>
  <si>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</si>
  <si>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</si>
  <si>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</si>
  <si>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</si>
  <si>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</si>
  <si>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</si>
  <si>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</si>
  <si>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</si>
  <si>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</si>
  <si>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</si>
  <si>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</si>
  <si>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</si>
  <si>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</si>
  <si>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</si>
  <si>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</si>
  <si>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</si>
  <si>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</si>
  <si>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</si>
  <si>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</si>
  <si>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</si>
  <si>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</si>
  <si>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</si>
  <si>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</si>
  <si>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</si>
  <si>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</si>
  <si>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</si>
  <si>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</si>
  <si>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</si>
  <si>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</si>
  <si>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</si>
  <si>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</si>
  <si>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</si>
  <si>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</si>
  <si>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</si>
  <si>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</si>
  <si>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</si>
  <si>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</si>
  <si>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</si>
  <si>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</si>
  <si>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</si>
  <si>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</si>
  <si>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</si>
  <si>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</si>
  <si>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</si>
  <si>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</si>
  <si>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</si>
  <si>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</si>
  <si>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</si>
  <si>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</si>
  <si>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</si>
  <si>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</si>
  <si>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</si>
  <si>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</si>
  <si>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</si>
  <si>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</si>
  <si>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</si>
  <si>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</si>
  <si>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</si>
  <si>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</si>
  <si>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</si>
  <si>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</si>
  <si>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</si>
  <si>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</si>
  <si>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</si>
  <si>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</si>
  <si>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</si>
  <si>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</si>
  <si>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</si>
  <si>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</si>
  <si>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</si>
  <si>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</si>
  <si>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</si>
  <si>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</si>
  <si>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</si>
  <si>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</si>
  <si>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</si>
  <si>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</si>
  <si>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</si>
  <si>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</si>
  <si>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</si>
  <si>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</si>
  <si>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</si>
  <si>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</si>
  <si>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</si>
  <si>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</si>
  <si>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</si>
  <si>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</si>
  <si>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</si>
  <si>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</si>
  <si>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</si>
  <si>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</si>
  <si>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</si>
  <si>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</si>
  <si>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</si>
  <si>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</si>
  <si>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</si>
  <si>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</si>
  <si>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</si>
  <si>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</si>
  <si>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</si>
  <si>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</si>
  <si>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</si>
  <si>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</si>
  <si>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</si>
  <si>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</si>
  <si>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</si>
  <si>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</si>
  <si>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</si>
  <si>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</si>
  <si>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</si>
  <si>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</si>
  <si>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</si>
  <si>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</si>
  <si>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</si>
  <si>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</si>
  <si>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</si>
  <si>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</si>
  <si>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</si>
  <si>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</si>
  <si>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</si>
  <si>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</si>
  <si>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</si>
  <si>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</si>
  <si>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</si>
  <si>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</si>
  <si>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</si>
  <si>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</si>
  <si>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</si>
  <si>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</si>
  <si>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</si>
  <si>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</si>
  <si>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</si>
  <si>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</si>
  <si>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</si>
  <si>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</si>
  <si>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</si>
  <si>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</si>
  <si>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</si>
  <si>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</si>
  <si>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</si>
  <si>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</si>
  <si>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</si>
  <si>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</si>
  <si>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</si>
  <si>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</si>
  <si>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</si>
  <si>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</si>
  <si>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</si>
  <si>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</si>
  <si>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</si>
  <si>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</si>
  <si>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</si>
  <si>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</si>
  <si>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</si>
  <si>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</si>
  <si>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</si>
  <si>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</si>
  <si>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</si>
  <si>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</si>
  <si>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</si>
  <si>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</si>
  <si>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</si>
  <si>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</si>
  <si>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</si>
  <si>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</si>
  <si>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</si>
  <si>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</si>
  <si>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</si>
  <si>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</si>
  <si>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</si>
  <si>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</si>
  <si>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</si>
  <si>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</si>
  <si>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</si>
  <si>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</si>
  <si>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</si>
  <si>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</si>
  <si>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</si>
  <si>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</si>
  <si>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</si>
  <si>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</si>
  <si>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</si>
  <si>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</si>
  <si>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</si>
  <si>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</si>
  <si>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</si>
  <si>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</si>
  <si>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</si>
  <si>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</si>
  <si>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</si>
  <si>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</si>
  <si>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</si>
  <si>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</si>
  <si>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</si>
  <si>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</si>
  <si>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</si>
  <si>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</si>
  <si>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</si>
  <si>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</si>
  <si>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</si>
  <si>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</si>
  <si>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</si>
  <si>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</si>
  <si>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</si>
  <si>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</si>
  <si>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</si>
  <si>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</si>
  <si>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</si>
  <si>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</si>
  <si>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</si>
  <si>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</si>
  <si>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</si>
  <si>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</si>
  <si>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</si>
  <si>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</si>
  <si>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</si>
  <si>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</si>
  <si>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</si>
  <si>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</si>
  <si>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</si>
  <si>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</si>
  <si>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</si>
  <si>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</si>
  <si>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</si>
  <si>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</si>
  <si>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</si>
  <si>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</si>
  <si>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</si>
  <si>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</si>
  <si>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</si>
  <si>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</si>
  <si>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</si>
  <si>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</si>
  <si>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</si>
  <si>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</si>
  <si>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</si>
  <si>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</si>
  <si>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</si>
  <si>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</si>
  <si>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</si>
  <si>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</si>
  <si>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</si>
  <si>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</si>
  <si>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</si>
  <si>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</si>
  <si>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</si>
  <si>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</si>
  <si>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</si>
  <si>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</si>
  <si>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</si>
  <si>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</si>
  <si>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</si>
  <si>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</si>
  <si>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</si>
  <si>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</si>
  <si>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</si>
  <si>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</si>
  <si>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</si>
  <si>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</si>
  <si>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</si>
  <si>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</si>
  <si>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</si>
  <si>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</si>
  <si>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</si>
  <si>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</si>
  <si>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</si>
  <si>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</si>
  <si>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</si>
  <si>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</si>
  <si>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</si>
  <si>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</si>
  <si>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</si>
  <si>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</si>
  <si>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</si>
  <si>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</si>
  <si>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</si>
  <si>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</si>
  <si>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</si>
  <si>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</si>
  <si>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</si>
  <si>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</si>
  <si>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</si>
  <si>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</si>
  <si>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</si>
  <si>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</si>
  <si>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</si>
  <si>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</si>
  <si>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</si>
  <si>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</si>
  <si>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</si>
  <si>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</si>
  <si>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</si>
  <si>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</si>
  <si>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</si>
  <si>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</si>
  <si>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</si>
  <si>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</si>
  <si>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</si>
  <si>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</si>
  <si>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</si>
  <si>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</si>
  <si>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</si>
  <si>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</si>
  <si>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</si>
  <si>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</si>
  <si>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</si>
  <si>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</si>
  <si>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</si>
  <si>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</si>
  <si>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</si>
  <si>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</si>
  <si>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</si>
  <si>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</si>
  <si>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</si>
  <si>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</si>
  <si>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</si>
  <si>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</si>
  <si>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</si>
  <si>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</si>
  <si>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</si>
  <si>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</si>
  <si>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</si>
  <si>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</si>
  <si>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</si>
  <si>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</si>
  <si>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</si>
  <si>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</si>
  <si>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</si>
  <si>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</si>
  <si>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</si>
  <si>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</si>
  <si>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</si>
  <si>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</si>
  <si>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</si>
  <si>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</si>
  <si>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</si>
  <si>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</si>
  <si>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</si>
  <si>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</si>
  <si>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</si>
  <si>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</si>
  <si>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</si>
  <si>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</si>
  <si>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</si>
  <si>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</si>
  <si>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</si>
  <si>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</si>
  <si>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</si>
  <si>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</si>
  <si>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</si>
  <si>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</si>
  <si>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</si>
  <si>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</si>
  <si>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</si>
  <si>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</si>
  <si>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</si>
  <si>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</si>
  <si>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</si>
  <si>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</si>
  <si>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</si>
  <si>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</si>
  <si>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</si>
  <si>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</si>
  <si>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</si>
  <si>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</si>
  <si>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</si>
  <si>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</si>
  <si>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</si>
  <si>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</si>
  <si>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</si>
  <si>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</si>
  <si>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</si>
  <si>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</si>
  <si>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</si>
  <si>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</si>
  <si>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</si>
  <si>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</si>
  <si>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</si>
  <si>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</si>
  <si>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</si>
  <si>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</si>
  <si>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</si>
  <si>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</si>
  <si>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</si>
  <si>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</si>
  <si>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</si>
  <si>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</si>
  <si>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</si>
  <si>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</si>
  <si>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</si>
  <si>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</si>
  <si>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</si>
  <si>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</si>
  <si>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</si>
  <si>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</si>
  <si>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</si>
  <si>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</si>
  <si>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</si>
  <si>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</si>
  <si>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</si>
  <si>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</si>
  <si>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</si>
  <si>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</si>
  <si>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</si>
  <si>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</si>
  <si>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</si>
  <si>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</si>
  <si>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</si>
  <si>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</si>
  <si>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</si>
  <si>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</si>
  <si>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</si>
  <si>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</si>
  <si>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</si>
  <si>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</si>
  <si>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</si>
  <si>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</si>
  <si>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</si>
  <si>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</si>
  <si>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</si>
  <si>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</si>
  <si>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</si>
  <si>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</si>
  <si>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</si>
  <si>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</si>
  <si>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</si>
  <si>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</si>
  <si>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</si>
  <si>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</si>
  <si>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</si>
  <si>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</si>
  <si>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</si>
  <si>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</si>
  <si>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</si>
  <si>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</si>
  <si>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</si>
  <si>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</si>
  <si>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</si>
  <si>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</si>
  <si>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</si>
  <si>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</si>
  <si>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</si>
  <si>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</si>
  <si>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</si>
  <si>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</si>
  <si>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</si>
  <si>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</si>
  <si>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</si>
  <si>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</si>
  <si>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</si>
  <si>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</si>
  <si>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</si>
  <si>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</si>
  <si>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</si>
  <si>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</si>
  <si>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</si>
  <si>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</si>
  <si>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</si>
  <si>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</si>
  <si>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</si>
  <si>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</si>
  <si>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</si>
  <si>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</si>
  <si>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</si>
  <si>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</si>
  <si>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</si>
  <si>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</si>
  <si>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</si>
  <si>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</si>
  <si>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</si>
  <si>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</si>
  <si>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</si>
  <si>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</si>
  <si>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</si>
  <si>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</si>
  <si>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</si>
  <si>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</si>
  <si>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</si>
  <si>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</si>
  <si>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</si>
  <si>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</si>
  <si>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</si>
  <si>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</si>
  <si>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</si>
  <si>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</si>
  <si>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</si>
  <si>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</si>
  <si>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</si>
  <si>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</si>
  <si>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</si>
  <si>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</si>
  <si>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</si>
  <si>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</si>
  <si>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</si>
  <si>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</si>
  <si>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</si>
  <si>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</si>
  <si>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</si>
  <si>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</si>
  <si>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</si>
  <si>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</si>
  <si>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</si>
  <si>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</si>
  <si>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</si>
  <si>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</si>
  <si>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</si>
  <si>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</si>
  <si>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</si>
  <si>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</si>
  <si>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</si>
  <si>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</si>
  <si>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</si>
  <si>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</si>
  <si>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</si>
  <si>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</si>
  <si>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</si>
  <si>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</si>
  <si>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</si>
  <si>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</si>
  <si>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</si>
  <si>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</si>
  <si>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</si>
  <si>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</si>
  <si>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</si>
  <si>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</si>
  <si>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</si>
  <si>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</si>
  <si>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</si>
  <si>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</si>
  <si>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</si>
  <si>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</si>
  <si>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</si>
  <si>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</si>
  <si>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</si>
  <si>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</si>
  <si>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</si>
  <si>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</si>
  <si>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</si>
  <si>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</si>
  <si>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</si>
  <si>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</si>
  <si>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</si>
  <si>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</si>
  <si>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</si>
  <si>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</si>
  <si>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</si>
  <si>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</si>
  <si>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</si>
  <si>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</si>
  <si>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</si>
  <si>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</si>
  <si>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</si>
  <si>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</si>
  <si>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</si>
  <si>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</si>
  <si>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</si>
  <si>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</si>
  <si>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</si>
  <si>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</si>
  <si>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</si>
  <si>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</si>
  <si>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</si>
  <si>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</si>
  <si>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</si>
  <si>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</si>
  <si>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</si>
  <si>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</si>
  <si>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</si>
  <si>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</si>
  <si>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</si>
  <si>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</si>
  <si>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</si>
  <si>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</si>
  <si>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</si>
  <si>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</si>
  <si>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</si>
  <si>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</si>
  <si>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</si>
  <si>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</si>
  <si>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</si>
  <si>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</si>
  <si>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</si>
  <si>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</si>
  <si>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</si>
  <si>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</si>
  <si>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</si>
  <si>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</si>
  <si>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</si>
  <si>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</si>
  <si>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</si>
  <si>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</si>
  <si>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</si>
  <si>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</si>
  <si>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</si>
  <si>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</si>
  <si>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</si>
  <si>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</si>
  <si>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</si>
  <si>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</si>
  <si>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</si>
  <si>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</si>
  <si>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</si>
  <si>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</si>
  <si>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</si>
  <si>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</si>
  <si>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</si>
  <si>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</si>
  <si>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</si>
  <si>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</si>
  <si>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</si>
  <si>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</si>
  <si>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</si>
  <si>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</si>
  <si>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</si>
  <si>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</si>
  <si>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</si>
  <si>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</si>
  <si>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</si>
  <si>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</si>
  <si>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</si>
  <si>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</si>
  <si>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</si>
  <si>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</si>
  <si>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</si>
  <si>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</si>
  <si>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</si>
  <si>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</si>
  <si>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</si>
  <si>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</si>
  <si>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</si>
  <si>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</si>
  <si>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</si>
  <si>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</si>
  <si>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</si>
  <si>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</si>
  <si>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</si>
  <si>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</si>
  <si>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</si>
  <si>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</si>
  <si>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</si>
  <si>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</si>
  <si>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</si>
  <si>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</si>
  <si>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</si>
  <si>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</si>
  <si>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</si>
  <si>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</si>
  <si>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</si>
  <si>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</si>
  <si>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</si>
  <si>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</si>
  <si>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</si>
  <si>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</si>
  <si>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</si>
  <si>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</si>
  <si>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</si>
  <si>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</si>
  <si>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</si>
  <si>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</si>
  <si>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</si>
  <si>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</si>
  <si>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</si>
  <si>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</si>
  <si>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</si>
  <si>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</si>
  <si>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</si>
  <si>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</si>
  <si>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</si>
  <si>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</si>
  <si>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</si>
  <si>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</si>
  <si>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</si>
  <si>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</si>
  <si>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</si>
  <si>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</si>
  <si>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</si>
  <si>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</si>
  <si>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</si>
  <si>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</si>
  <si>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</si>
  <si>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</si>
  <si>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</si>
  <si>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</si>
  <si>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</si>
  <si>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</si>
  <si>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</si>
  <si>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</si>
  <si>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</si>
  <si>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</si>
  <si>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</si>
  <si>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</si>
  <si>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</si>
  <si>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</si>
  <si>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</si>
  <si>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</si>
  <si>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</si>
  <si>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</si>
  <si>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</si>
  <si>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</si>
  <si>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</si>
  <si>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</si>
  <si>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</si>
  <si>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</si>
  <si>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</si>
  <si>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</si>
  <si>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</si>
  <si>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</si>
  <si>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</si>
  <si>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</si>
  <si>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</si>
  <si>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</si>
  <si>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</si>
  <si>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</si>
  <si>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</si>
  <si>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</si>
  <si>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</si>
  <si>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</si>
  <si>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</si>
  <si>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</si>
  <si>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</si>
  <si>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</si>
  <si>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</si>
  <si>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</si>
  <si>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</si>
  <si>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</si>
  <si>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</si>
  <si>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</si>
  <si>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</si>
  <si>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</si>
  <si>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</si>
  <si>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</si>
  <si>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</si>
  <si>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</si>
  <si>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</si>
  <si>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</si>
  <si>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</si>
  <si>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</si>
  <si>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</si>
  <si>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</si>
  <si>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</si>
  <si>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</si>
  <si>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</si>
  <si>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</si>
  <si>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</si>
  <si>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</si>
  <si>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</si>
  <si>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</si>
  <si>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</si>
  <si>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</si>
  <si>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</si>
  <si>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</si>
  <si>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</si>
  <si>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</si>
  <si>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</si>
  <si>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</si>
  <si>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</si>
  <si>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</si>
  <si>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</si>
  <si>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</si>
  <si>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</si>
  <si>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</si>
  <si>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</si>
  <si>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</si>
  <si>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</si>
  <si>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</si>
  <si>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</si>
  <si>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</si>
  <si>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</si>
  <si>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</si>
  <si>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</si>
  <si>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</si>
  <si>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</si>
  <si>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</si>
  <si>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</si>
  <si>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</si>
  <si>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</si>
  <si>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</si>
  <si>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</si>
  <si>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</si>
  <si>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</si>
  <si>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</si>
  <si>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</si>
  <si>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</si>
  <si>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</si>
  <si>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</si>
  <si>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</si>
  <si>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</si>
  <si>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</si>
  <si>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</si>
  <si>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</si>
  <si>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</si>
  <si>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</si>
  <si>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</si>
  <si>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</si>
  <si>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</si>
  <si>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</si>
  <si>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</si>
  <si>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</si>
  <si>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</si>
  <si>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</si>
  <si>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</si>
  <si>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</si>
  <si>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</si>
  <si>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</si>
  <si>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</si>
  <si>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</si>
  <si>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</si>
  <si>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</si>
  <si>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</si>
  <si>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</si>
  <si>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</si>
  <si>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</si>
  <si>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</si>
  <si>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</si>
  <si>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</si>
  <si>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</si>
  <si>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</si>
  <si>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</si>
  <si>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</si>
  <si>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</si>
  <si>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</si>
  <si>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</si>
  <si>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</si>
  <si>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</si>
  <si>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</si>
  <si>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</si>
  <si>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</si>
  <si>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</si>
  <si>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</si>
  <si>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</si>
  <si>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</si>
  <si>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</si>
  <si>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</si>
  <si>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</si>
  <si>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</si>
  <si>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</si>
  <si>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</si>
  <si>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</si>
  <si>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</si>
  <si>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</si>
  <si>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</si>
  <si>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</si>
  <si>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</si>
  <si>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</si>
  <si>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</si>
  <si>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</si>
  <si>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</si>
  <si>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</si>
  <si>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</si>
  <si>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</si>
  <si>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</si>
  <si>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</si>
  <si>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</si>
  <si>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</si>
  <si>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</si>
  <si>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</si>
  <si>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</si>
  <si>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</si>
  <si>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</si>
  <si>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</si>
  <si>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</si>
  <si>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</si>
  <si>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</si>
  <si>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</si>
  <si>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</si>
  <si>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</si>
  <si>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</si>
  <si>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</si>
  <si>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</si>
  <si>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</si>
  <si>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</si>
  <si>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</si>
  <si>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</si>
  <si>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</si>
  <si>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</si>
  <si>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</si>
  <si>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</si>
  <si>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</si>
  <si>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</si>
  <si>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</si>
  <si>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</si>
  <si>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</si>
  <si>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</si>
  <si>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</si>
  <si>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</si>
  <si>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</si>
  <si>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</si>
  <si>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</si>
  <si>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</si>
  <si>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</si>
  <si>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</si>
  <si>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</si>
  <si>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</si>
  <si>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</si>
  <si>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</si>
  <si>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</si>
  <si>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</si>
  <si>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</si>
  <si>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</si>
  <si>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</si>
  <si>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</si>
  <si>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</si>
  <si>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</si>
  <si>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</si>
  <si>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</si>
  <si>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</si>
  <si>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</si>
  <si>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</si>
  <si>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</si>
  <si>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</si>
  <si>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</si>
  <si>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</si>
  <si>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</si>
  <si>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</si>
  <si>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</si>
  <si>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</si>
  <si>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</si>
  <si>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</si>
  <si>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</si>
  <si>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</si>
  <si>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</si>
  <si>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</si>
  <si>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</si>
  <si>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</si>
  <si>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</si>
  <si>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</si>
  <si>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</si>
  <si>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</si>
  <si>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</si>
  <si>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</si>
  <si>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</si>
  <si>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</si>
  <si>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</si>
  <si>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</si>
  <si>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</si>
  <si>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</si>
  <si>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</si>
  <si>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</si>
  <si>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</si>
  <si>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</si>
  <si>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</si>
  <si>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</si>
  <si>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</si>
  <si>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</si>
  <si>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</si>
  <si>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</si>
  <si>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</si>
  <si>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</si>
  <si>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</si>
  <si>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</si>
  <si>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</si>
  <si>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</si>
  <si>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</si>
  <si>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</si>
  <si>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</si>
  <si>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</si>
  <si>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</si>
  <si>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</si>
  <si>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</si>
  <si>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</si>
  <si>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</si>
  <si>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</si>
  <si>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</si>
  <si>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</si>
  <si>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</si>
  <si>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</si>
  <si>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</si>
  <si>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</si>
  <si>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</si>
  <si>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</si>
  <si>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</si>
  <si>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</si>
  <si>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</si>
  <si>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</si>
  <si>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</si>
  <si>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</si>
  <si>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</si>
  <si>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</si>
  <si>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</si>
  <si>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</si>
  <si>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</si>
  <si>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</si>
  <si>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</si>
  <si>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</si>
  <si>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</si>
  <si>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</si>
  <si>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</si>
  <si>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</si>
  <si>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</si>
  <si>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</si>
  <si>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</si>
  <si>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</si>
  <si>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</si>
  <si>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</si>
  <si>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</si>
  <si>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</si>
  <si>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</si>
  <si>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</si>
  <si>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</si>
  <si>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</si>
  <si>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</si>
  <si>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</si>
  <si>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</si>
  <si>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</si>
  <si>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</si>
  <si>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</si>
  <si>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</si>
  <si>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</si>
  <si>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</si>
  <si>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</si>
  <si>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</si>
  <si>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</si>
  <si>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</si>
  <si>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</si>
  <si>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</si>
  <si>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</si>
  <si>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</si>
  <si>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</si>
  <si>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</si>
  <si>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</si>
  <si>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</si>
  <si>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</si>
  <si>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</si>
  <si>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</si>
  <si>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</si>
  <si>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</si>
  <si>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</si>
  <si>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</si>
  <si>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</si>
  <si>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</si>
  <si>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</si>
  <si>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</si>
  <si>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</si>
  <si>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</si>
  <si>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</si>
  <si>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</si>
  <si>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</si>
  <si>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</si>
  <si>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</si>
  <si>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</si>
  <si>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</si>
  <si>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</si>
  <si>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</si>
  <si>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</si>
  <si>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</si>
  <si>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</si>
  <si>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</si>
  <si>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</si>
  <si>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</si>
  <si>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</si>
  <si>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</si>
  <si>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</si>
  <si>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</si>
  <si>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</si>
  <si>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</si>
  <si>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</si>
  <si>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</si>
  <si>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</si>
  <si>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</si>
  <si>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</si>
  <si>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</si>
  <si>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</si>
  <si>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</si>
  <si>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</si>
  <si>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</si>
  <si>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</si>
  <si>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</si>
  <si>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</si>
  <si>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</si>
  <si>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</si>
  <si>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</si>
  <si>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</si>
  <si>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</si>
  <si>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</si>
  <si>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</si>
  <si>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</si>
  <si>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</si>
  <si>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</si>
  <si>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</si>
  <si>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</si>
  <si>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</si>
  <si>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</si>
  <si>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</si>
  <si>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</si>
  <si>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</si>
  <si>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</si>
  <si>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</si>
  <si>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</si>
  <si>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</si>
  <si>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</si>
  <si>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</si>
  <si>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</si>
  <si>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</si>
  <si>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</si>
  <si>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</si>
  <si>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</si>
  <si>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</si>
  <si>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</si>
  <si>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</si>
  <si>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</si>
  <si>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</si>
  <si>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</si>
  <si>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</si>
  <si>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</si>
  <si>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</si>
  <si>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</si>
  <si>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</si>
  <si>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</si>
  <si>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</si>
  <si>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</si>
  <si>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</si>
  <si>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</si>
  <si>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</si>
  <si>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</si>
  <si>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</si>
  <si>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</si>
  <si>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</si>
  <si>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</si>
  <si>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</si>
  <si>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</si>
  <si>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</si>
  <si>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</si>
  <si>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</si>
  <si>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</si>
  <si>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</si>
  <si>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</si>
  <si>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</si>
  <si>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</si>
  <si>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</si>
  <si>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</si>
  <si>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</si>
  <si>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</si>
  <si>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</si>
  <si>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</si>
  <si>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</si>
  <si>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</si>
  <si>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</si>
  <si>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</si>
  <si>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</si>
  <si>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</si>
  <si>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</si>
  <si>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</si>
  <si>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</si>
  <si>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</si>
  <si>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</si>
  <si>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</si>
  <si>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</si>
  <si>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</si>
  <si>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</si>
  <si>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</si>
  <si>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</si>
  <si>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</si>
  <si>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</si>
  <si>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</si>
  <si>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</si>
  <si>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</si>
  <si>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</si>
  <si>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</si>
  <si>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</si>
  <si>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</si>
  <si>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</si>
  <si>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</si>
  <si>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</si>
  <si>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</si>
  <si>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</si>
  <si>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</si>
  <si>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</si>
  <si>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</si>
  <si>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</si>
  <si>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</si>
  <si>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</si>
  <si>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</si>
  <si>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</si>
  <si>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</si>
  <si>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</si>
  <si>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</si>
  <si>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</si>
  <si>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</si>
  <si>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</si>
  <si>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</si>
  <si>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</si>
  <si>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</si>
  <si>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</si>
  <si>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</si>
  <si>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</si>
  <si>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</si>
  <si>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</si>
  <si>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</si>
  <si>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</si>
  <si>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</si>
  <si>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</si>
  <si>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</si>
  <si>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</si>
  <si>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</si>
  <si>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</si>
  <si>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</si>
  <si>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</si>
  <si>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</si>
  <si>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</si>
  <si>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</si>
  <si>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</si>
  <si>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</si>
  <si>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</si>
  <si>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</si>
  <si>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</si>
  <si>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</si>
  <si>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</si>
  <si>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</si>
  <si>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</si>
  <si>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</si>
  <si>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</si>
  <si>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</si>
  <si>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</si>
  <si>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</si>
  <si>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</si>
  <si>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</si>
  <si>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</si>
  <si>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</si>
  <si>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</si>
  <si>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</si>
  <si>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</si>
  <si>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</si>
  <si>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</si>
  <si>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</si>
  <si>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</si>
  <si>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</si>
  <si>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</si>
  <si>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</si>
  <si>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</si>
  <si>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</si>
  <si>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</si>
  <si>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</si>
  <si>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</si>
  <si>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</si>
  <si>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</si>
  <si>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</si>
  <si>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</si>
  <si>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</si>
  <si>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</si>
  <si>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</si>
  <si>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</si>
  <si>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</si>
  <si>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</si>
  <si>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</si>
  <si>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</si>
  <si>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</si>
  <si>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</si>
  <si>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</si>
  <si>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</si>
  <si>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</si>
  <si>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</si>
  <si>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</si>
  <si>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</si>
  <si>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</si>
  <si>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</si>
  <si>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</si>
  <si>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</si>
  <si>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</si>
  <si>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</si>
  <si>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</si>
  <si>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</si>
  <si>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</si>
  <si>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</si>
  <si>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</si>
  <si>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</si>
  <si>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</si>
  <si>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</si>
  <si>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</si>
  <si>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</si>
  <si>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</si>
  <si>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</si>
  <si>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</si>
  <si>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</si>
  <si>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</si>
  <si>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</si>
  <si>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</si>
  <si>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</si>
  <si>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</si>
  <si>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</si>
  <si>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</si>
  <si>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</si>
  <si>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</si>
  <si>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</si>
  <si>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</si>
  <si>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</si>
  <si>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</si>
  <si>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</si>
  <si>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</si>
  <si>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</si>
  <si>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</si>
  <si>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</si>
  <si>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</si>
  <si>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</si>
  <si>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</si>
  <si>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</si>
  <si>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</si>
  <si>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</si>
  <si>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</si>
  <si>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</si>
  <si>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</si>
  <si>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</si>
  <si>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</si>
  <si>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</si>
  <si>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</si>
  <si>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</si>
  <si>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</si>
  <si>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</si>
  <si>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</si>
  <si>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</si>
  <si>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</si>
  <si>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</si>
  <si>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</si>
  <si>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</si>
  <si>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</si>
  <si>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</si>
  <si>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</si>
  <si>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</si>
  <si>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</si>
  <si>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</si>
  <si>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</si>
  <si>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</si>
  <si>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</si>
  <si>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</si>
  <si>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</si>
  <si>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</si>
  <si>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</si>
  <si>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</si>
  <si>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</si>
  <si>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</si>
  <si>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</si>
  <si>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</si>
  <si>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</si>
  <si>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</si>
  <si>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</si>
  <si>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</si>
  <si>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</si>
  <si>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</si>
  <si>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</si>
  <si>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</si>
  <si>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</si>
  <si>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</si>
  <si>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</si>
  <si>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</si>
  <si>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</si>
  <si>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</si>
  <si>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</si>
  <si>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</si>
  <si>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</si>
  <si>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</si>
  <si>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</si>
  <si>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</si>
  <si>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</si>
  <si>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</si>
  <si>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</si>
  <si>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</si>
  <si>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</si>
  <si>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</si>
  <si>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</si>
  <si>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</si>
  <si>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</si>
  <si>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</si>
  <si>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</si>
  <si>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</si>
  <si>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</si>
  <si>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</si>
  <si>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</si>
  <si>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</si>
  <si>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</si>
  <si>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</si>
  <si>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</si>
  <si>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</si>
  <si>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</si>
  <si>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</si>
  <si>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</si>
  <si>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</si>
  <si>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</si>
  <si>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</si>
  <si>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</si>
  <si>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</si>
  <si>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</si>
  <si>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</si>
  <si>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</si>
  <si>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</si>
  <si>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</si>
  <si>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</si>
  <si>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</si>
  <si>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</si>
  <si>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</si>
  <si>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</si>
  <si>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</si>
  <si>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</si>
  <si>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</si>
  <si>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</si>
  <si>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</si>
  <si>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</si>
  <si>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</si>
  <si>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</si>
  <si>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</si>
  <si>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</si>
  <si>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</si>
  <si>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</si>
  <si>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</si>
  <si>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</si>
  <si>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</si>
  <si>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</si>
  <si>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</si>
  <si>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</si>
  <si>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</si>
  <si>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</si>
  <si>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</si>
  <si>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</si>
  <si>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</si>
  <si>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</si>
  <si>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</si>
  <si>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</si>
  <si>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</si>
  <si>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</si>
  <si>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</si>
  <si>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</si>
  <si>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</si>
  <si>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</si>
  <si>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</si>
  <si>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</si>
  <si>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</si>
  <si>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</si>
  <si>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</si>
  <si>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</si>
  <si>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</si>
  <si>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</si>
  <si>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</si>
  <si>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</si>
  <si>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</si>
  <si>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</si>
  <si>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</si>
  <si>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</si>
  <si>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</si>
  <si>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</si>
  <si>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</si>
  <si>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</si>
  <si>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</si>
  <si>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</si>
  <si>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</si>
  <si>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</si>
  <si>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</si>
  <si>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</si>
  <si>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</si>
  <si>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</si>
  <si>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</si>
  <si>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</si>
  <si>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</si>
  <si>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</si>
  <si>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</si>
  <si>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</si>
  <si>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</si>
  <si>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</si>
  <si>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</si>
  <si>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</si>
  <si>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</si>
  <si>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</si>
  <si>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</si>
  <si>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</si>
  <si>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</si>
  <si>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</si>
  <si>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</si>
  <si>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</si>
  <si>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</si>
  <si>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</si>
  <si>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</si>
  <si>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</si>
  <si>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</si>
  <si>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</si>
  <si>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</si>
  <si>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</si>
  <si>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</si>
  <si>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</si>
  <si>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</si>
  <si>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</si>
  <si>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</si>
  <si>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</si>
  <si>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</si>
  <si>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</si>
  <si>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</si>
  <si>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</si>
  <si>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</si>
  <si>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</si>
  <si>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</si>
  <si>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</si>
  <si>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</si>
  <si>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</si>
  <si>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</si>
  <si>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</si>
  <si>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</si>
  <si>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</si>
  <si>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</si>
  <si>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</si>
  <si>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</si>
  <si>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</si>
  <si>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</si>
  <si>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</si>
  <si>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</si>
  <si>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</si>
  <si>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</si>
  <si>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</si>
  <si>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</si>
  <si>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</si>
  <si>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</si>
  <si>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</si>
  <si>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</si>
  <si>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</si>
  <si>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</si>
  <si>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</si>
  <si>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</si>
  <si>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</si>
  <si>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</si>
  <si>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</si>
  <si>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</si>
  <si>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</si>
  <si>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</si>
  <si>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</si>
  <si>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</si>
  <si>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</si>
  <si>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</si>
  <si>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</si>
  <si>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</si>
  <si>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</si>
  <si>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</si>
  <si>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</si>
  <si>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</si>
  <si>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</si>
  <si>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</si>
  <si>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</si>
  <si>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</si>
  <si>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</si>
  <si>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</si>
  <si>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</si>
  <si>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</si>
  <si>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</si>
  <si>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</si>
  <si>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</si>
  <si>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</si>
  <si>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</si>
  <si>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</si>
  <si>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</si>
  <si>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</si>
  <si>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</si>
  <si>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</si>
  <si>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</si>
  <si>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</si>
  <si>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</si>
  <si>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</si>
  <si>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</si>
  <si>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</si>
  <si>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</si>
  <si>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</si>
  <si>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</si>
  <si>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</si>
  <si>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</si>
  <si>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</si>
  <si>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</si>
  <si>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</si>
  <si>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</si>
  <si>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</si>
  <si>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</si>
  <si>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</si>
  <si>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</si>
  <si>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</si>
  <si>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</si>
  <si>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</si>
  <si>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</si>
  <si>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</si>
  <si>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</si>
  <si>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</si>
  <si>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</si>
  <si>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</si>
  <si>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</si>
  <si>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</si>
  <si>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</si>
  <si>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</si>
  <si>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</si>
  <si>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</si>
  <si>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</si>
  <si>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</si>
  <si>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</si>
  <si>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</si>
  <si>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</si>
  <si>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</si>
  <si>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</si>
  <si>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</si>
  <si>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</si>
  <si>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</si>
  <si>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</si>
  <si>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</si>
  <si>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</si>
  <si>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</si>
  <si>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</si>
  <si>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</si>
  <si>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</si>
  <si>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</si>
  <si>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</si>
  <si>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</si>
  <si>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</si>
  <si>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</si>
  <si>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</si>
  <si>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</si>
  <si>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</si>
  <si>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</si>
  <si>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</si>
  <si>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</si>
  <si>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</si>
  <si>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</si>
  <si>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</si>
  <si>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</si>
  <si>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</si>
  <si>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</si>
  <si>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</si>
  <si>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</si>
  <si>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</si>
  <si>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</si>
  <si>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</si>
  <si>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</si>
  <si>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</si>
  <si>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</si>
  <si>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</si>
  <si>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</si>
  <si>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</si>
  <si>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</si>
  <si>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</si>
  <si>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</si>
  <si>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</si>
  <si>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</si>
  <si>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</si>
  <si>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</si>
  <si>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</si>
  <si>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</si>
  <si>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</si>
  <si>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</si>
  <si>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</si>
  <si>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</si>
  <si>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</si>
  <si>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</si>
  <si>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</si>
  <si>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</si>
  <si>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</si>
  <si>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</si>
  <si>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</si>
  <si>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</si>
  <si>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</si>
  <si>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</si>
  <si>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</si>
  <si>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</si>
  <si>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</si>
  <si>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</si>
  <si>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</si>
  <si>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</si>
  <si>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</si>
  <si>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</si>
  <si>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</si>
  <si>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</si>
  <si>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</si>
  <si>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</si>
  <si>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</si>
  <si>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</si>
  <si>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</si>
  <si>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</si>
  <si>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</si>
  <si>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</si>
  <si>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</si>
  <si>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</si>
  <si>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</si>
  <si>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</si>
  <si>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</si>
  <si>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</si>
  <si>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</si>
  <si>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</si>
  <si>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</si>
  <si>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</si>
  <si>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</si>
  <si>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</si>
  <si>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</si>
  <si>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</si>
  <si>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</si>
  <si>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</si>
  <si>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</si>
  <si>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</si>
  <si>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</si>
  <si>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</si>
  <si>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</si>
  <si>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</si>
  <si>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</si>
  <si>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</si>
  <si>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</si>
  <si>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</si>
  <si>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</si>
  <si>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</si>
  <si>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</si>
  <si>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</si>
  <si>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</si>
  <si>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</si>
  <si>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</si>
  <si>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</si>
  <si>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</si>
  <si>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</si>
  <si>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</si>
  <si>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</si>
  <si>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</si>
  <si>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</si>
  <si>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</si>
  <si>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</si>
  <si>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</si>
  <si>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</si>
  <si>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</si>
  <si>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</si>
  <si>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</si>
  <si>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</si>
  <si>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</si>
  <si>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</si>
  <si>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</si>
  <si>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</si>
  <si>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</si>
  <si>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</si>
  <si>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</si>
  <si>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</si>
  <si>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</si>
  <si>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</si>
  <si>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</si>
  <si>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</si>
  <si>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</si>
  <si>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</si>
  <si>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</si>
  <si>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</si>
  <si>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</si>
  <si>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</si>
  <si>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</si>
  <si>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</si>
  <si>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</si>
  <si>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</si>
  <si>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</si>
  <si>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</si>
  <si>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</si>
  <si>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</si>
  <si>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</si>
  <si>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</si>
  <si>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</si>
  <si>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</si>
  <si>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</si>
  <si>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</si>
  <si>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</si>
  <si>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</si>
  <si>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</si>
  <si>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</si>
  <si>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</si>
  <si>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</si>
  <si>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</si>
  <si>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</si>
  <si>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</si>
  <si>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</si>
  <si>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</si>
  <si>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</si>
  <si>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</si>
  <si>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</si>
  <si>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</si>
  <si>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</si>
  <si>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</si>
  <si>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</si>
  <si>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</si>
  <si>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</si>
  <si>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</si>
  <si>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</si>
  <si>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</si>
  <si>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</si>
  <si>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</si>
  <si>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</si>
  <si>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</si>
  <si>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</si>
  <si>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</si>
  <si>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</si>
  <si>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</si>
  <si>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</si>
  <si>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</si>
  <si>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</si>
  <si>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</si>
  <si>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</si>
  <si>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</si>
  <si>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</si>
  <si>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</si>
  <si>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</si>
  <si>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</si>
  <si>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</si>
  <si>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</si>
  <si>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</si>
  <si>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</si>
  <si>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</si>
  <si>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</si>
  <si>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</si>
  <si>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</si>
  <si>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</si>
  <si>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</si>
  <si>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</si>
  <si>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</si>
  <si>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</si>
  <si>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</si>
  <si>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</si>
  <si>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</si>
  <si>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</si>
  <si>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</si>
  <si>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</si>
  <si>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</si>
  <si>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</si>
  <si>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</si>
  <si>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</si>
  <si>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</si>
  <si>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</si>
  <si>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</si>
  <si>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</si>
  <si>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</si>
  <si>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</si>
  <si>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</si>
  <si>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</si>
  <si>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</si>
  <si>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</si>
  <si>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</si>
  <si>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</si>
  <si>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</si>
  <si>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</si>
  <si>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</si>
  <si>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</si>
  <si>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</si>
  <si>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</si>
  <si>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</si>
  <si>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</si>
  <si>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</si>
  <si>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</si>
  <si>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</si>
  <si>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</si>
  <si>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</si>
  <si>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</si>
  <si>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</si>
  <si>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</si>
  <si>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</si>
  <si>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</si>
  <si>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</si>
  <si>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</si>
  <si>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</si>
  <si>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</si>
  <si>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</si>
  <si>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</si>
  <si>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</si>
  <si>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</si>
  <si>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</si>
  <si>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</si>
  <si>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</si>
  <si>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</si>
  <si>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</si>
  <si>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</si>
  <si>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</si>
  <si>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</si>
  <si>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</si>
  <si>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</si>
  <si>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</si>
  <si>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</si>
  <si>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</si>
  <si>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</si>
  <si>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</si>
  <si>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</si>
  <si>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</si>
  <si>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</si>
  <si>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</si>
  <si>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</si>
  <si>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</si>
  <si>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</si>
  <si>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</si>
  <si>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</si>
  <si>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</si>
  <si>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</si>
  <si>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</si>
  <si>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</si>
  <si>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</si>
  <si>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</si>
  <si>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</si>
  <si>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</si>
  <si>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</si>
  <si>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</si>
  <si>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</si>
  <si>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</si>
  <si>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</si>
  <si>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</si>
  <si>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</si>
  <si>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</si>
  <si>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</si>
  <si>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</si>
  <si>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</si>
  <si>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</si>
  <si>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</si>
  <si>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</si>
  <si>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</si>
  <si>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</si>
  <si>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</si>
  <si>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</si>
  <si>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</si>
  <si>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</si>
  <si>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</si>
  <si>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</si>
  <si>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</si>
  <si>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</si>
  <si>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</si>
  <si>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</si>
  <si>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</si>
  <si>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</si>
  <si>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</si>
  <si>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</si>
  <si>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</si>
  <si>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</si>
  <si>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</si>
  <si>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</si>
  <si>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</si>
  <si>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</si>
  <si>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</si>
  <si>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</si>
  <si>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</si>
  <si>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</si>
  <si>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</si>
  <si>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</si>
  <si>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</si>
  <si>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</si>
  <si>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</si>
  <si>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</si>
  <si>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</si>
  <si>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</si>
  <si>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</si>
  <si>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</si>
  <si>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</si>
  <si>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</si>
  <si>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</si>
  <si>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</si>
  <si>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</si>
  <si>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</si>
  <si>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</si>
  <si>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</si>
  <si>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</si>
  <si>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</si>
  <si>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</si>
  <si>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</si>
  <si>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</si>
  <si>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</si>
  <si>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</si>
  <si>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</si>
  <si>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</si>
  <si>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</si>
  <si>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</si>
  <si>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</si>
  <si>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</si>
  <si>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</si>
  <si>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</si>
  <si>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</si>
  <si>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</si>
  <si>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</si>
  <si>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</si>
  <si>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</si>
  <si>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</si>
  <si>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</si>
  <si>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</si>
  <si>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</si>
  <si>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</si>
  <si>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</si>
  <si>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</si>
  <si>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</si>
  <si>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</si>
  <si>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</si>
  <si>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</si>
  <si>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</si>
  <si>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</si>
  <si>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</si>
  <si>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</si>
  <si>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</si>
  <si>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</si>
  <si>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</si>
  <si>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</si>
  <si>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</si>
  <si>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</si>
  <si>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</si>
  <si>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</si>
  <si>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</si>
  <si>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</si>
  <si>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</si>
  <si>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</si>
  <si>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</si>
  <si>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</si>
  <si>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</si>
  <si>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</si>
  <si>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</si>
  <si>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</si>
  <si>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</si>
  <si>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</si>
  <si>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</si>
  <si>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</si>
  <si>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</si>
  <si>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</si>
  <si>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</si>
  <si>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</si>
  <si>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</si>
  <si>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</si>
  <si>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</si>
  <si>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</si>
  <si>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</si>
  <si>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</si>
  <si>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</si>
  <si>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</si>
  <si>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</si>
  <si>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</si>
  <si>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</si>
  <si>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</si>
  <si>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</si>
  <si>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</si>
  <si>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</si>
  <si>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</si>
  <si>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</si>
  <si>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</si>
  <si>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</si>
  <si>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</si>
  <si>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</si>
  <si>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</si>
  <si>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</si>
  <si>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</si>
  <si>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</si>
  <si>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</si>
  <si>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</si>
  <si>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</si>
  <si>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</si>
  <si>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</si>
  <si>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</si>
  <si>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</si>
  <si>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</si>
  <si>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</si>
  <si>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</si>
  <si>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</si>
  <si>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</si>
  <si>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</si>
  <si>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</si>
  <si>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</si>
  <si>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</si>
  <si>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</si>
  <si>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</si>
  <si>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</si>
  <si>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</si>
  <si>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</si>
  <si>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</si>
  <si>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</si>
  <si>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</si>
  <si>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</si>
  <si>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</si>
  <si>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</si>
  <si>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</si>
  <si>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</si>
  <si>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</si>
  <si>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</si>
  <si>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</si>
  <si>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</si>
  <si>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</si>
  <si>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</si>
  <si>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</si>
  <si>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</si>
  <si>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</si>
  <si>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</si>
  <si>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</si>
  <si>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</si>
  <si>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</si>
  <si>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</si>
  <si>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</si>
  <si>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</si>
  <si>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</si>
  <si>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</si>
  <si>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</si>
  <si>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</si>
  <si>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</si>
  <si>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</si>
  <si>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</si>
  <si>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</si>
  <si>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</si>
  <si>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</si>
  <si>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</si>
  <si>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</si>
  <si>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</si>
  <si>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</si>
  <si>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</si>
  <si>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</si>
  <si>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</si>
  <si>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</si>
  <si>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</si>
  <si>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</si>
  <si>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</si>
  <si>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</si>
  <si>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</si>
  <si>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</si>
  <si>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</si>
  <si>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</si>
  <si>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</si>
  <si>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</si>
  <si>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</si>
  <si>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</si>
  <si>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</si>
  <si>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</si>
  <si>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</si>
  <si>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</si>
  <si>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</si>
  <si>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</si>
  <si>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</si>
  <si>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</si>
  <si>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</si>
  <si>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</si>
  <si>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</si>
  <si>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</si>
  <si>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</si>
  <si>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</si>
  <si>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</si>
  <si>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</si>
  <si>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</si>
  <si>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</si>
  <si>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</si>
  <si>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</si>
  <si>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</si>
  <si>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</si>
  <si>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</si>
  <si>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</si>
  <si>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</si>
  <si>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</si>
  <si>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</si>
  <si>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</si>
  <si>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</si>
  <si>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</si>
  <si>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</si>
  <si>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</si>
  <si>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</si>
  <si>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</si>
  <si>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</si>
  <si>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</si>
  <si>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</si>
  <si>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</si>
  <si>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</si>
  <si>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</si>
  <si>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</si>
  <si>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</si>
  <si>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</si>
  <si>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</si>
  <si>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</si>
  <si>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</si>
  <si>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</si>
  <si>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</si>
  <si>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</si>
  <si>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</si>
  <si>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</si>
  <si>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</si>
  <si>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</si>
  <si>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</si>
  <si>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</si>
  <si>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</si>
  <si>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</si>
  <si>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</si>
  <si>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</si>
  <si>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</si>
  <si>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</si>
  <si>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</si>
  <si>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</si>
  <si>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</si>
  <si>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</si>
  <si>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</si>
  <si>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</si>
  <si>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</si>
  <si>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</si>
  <si>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</si>
  <si>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</si>
  <si>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</si>
  <si>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</si>
  <si>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</si>
  <si>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</si>
  <si>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</si>
  <si>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</si>
  <si>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</si>
  <si>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</si>
  <si>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</si>
  <si>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</si>
  <si>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</si>
  <si>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</si>
  <si>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</si>
  <si>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</si>
  <si>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</si>
  <si>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</si>
  <si>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</si>
  <si>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</si>
  <si>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</si>
  <si>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</si>
  <si>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</si>
  <si>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</si>
  <si>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</si>
  <si>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</si>
  <si>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</si>
  <si>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</si>
  <si>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</si>
  <si>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</si>
  <si>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</si>
  <si>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</si>
  <si>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</si>
  <si>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</si>
  <si>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</si>
  <si>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</si>
  <si>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</si>
  <si>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</si>
  <si>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</si>
  <si>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</si>
  <si>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</si>
  <si>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</si>
  <si>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</si>
  <si>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</si>
  <si>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</si>
  <si>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</si>
  <si>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</si>
  <si>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</si>
  <si>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</si>
  <si>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</si>
  <si>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</si>
  <si>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</si>
  <si>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</si>
  <si>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</si>
  <si>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</si>
  <si>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</si>
  <si>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</si>
  <si>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</si>
  <si>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</si>
  <si>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</si>
  <si>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</si>
  <si>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</si>
  <si>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</si>
  <si>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</si>
  <si>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</si>
  <si>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</si>
  <si>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</si>
  <si>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</si>
  <si>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</si>
  <si>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</si>
  <si>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</si>
  <si>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</si>
  <si>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</si>
  <si>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</si>
  <si>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</si>
  <si>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</si>
  <si>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</si>
  <si>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</si>
  <si>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</si>
  <si>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</si>
  <si>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</si>
  <si>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</si>
  <si>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</si>
  <si>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</si>
  <si>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</si>
  <si>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</si>
  <si>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</si>
  <si>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</si>
  <si>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</si>
  <si>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</si>
  <si>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</si>
  <si>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</si>
  <si>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</si>
  <si>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</si>
  <si>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</si>
  <si>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</si>
  <si>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</si>
  <si>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</si>
  <si>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</si>
  <si>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</si>
  <si>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</si>
  <si>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</si>
  <si>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</si>
  <si>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</si>
  <si>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</si>
  <si>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</si>
  <si>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</si>
  <si>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</si>
  <si>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</si>
  <si>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</si>
  <si>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</si>
  <si>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</si>
  <si>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</si>
  <si>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</si>
  <si>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</si>
  <si>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</si>
  <si>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</si>
  <si>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</si>
  <si>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</si>
  <si>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</si>
  <si>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</si>
  <si>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</si>
  <si>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</si>
  <si>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</si>
  <si>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</si>
  <si>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</si>
  <si>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</si>
  <si>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</si>
  <si>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</si>
  <si>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</si>
  <si>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</si>
  <si>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</si>
  <si>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</si>
  <si>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</si>
  <si>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</si>
  <si>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</si>
  <si>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</si>
  <si>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</si>
  <si>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</si>
  <si>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</si>
  <si>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</si>
  <si>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</si>
  <si>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</si>
  <si>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</si>
  <si>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</si>
  <si>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</si>
  <si>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</si>
  <si>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</si>
  <si>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</si>
  <si>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</si>
  <si>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</si>
  <si>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</si>
  <si>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</si>
  <si>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</si>
  <si>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</si>
  <si>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</si>
  <si>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</si>
  <si>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</si>
  <si>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</si>
  <si>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</si>
  <si>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</si>
  <si>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</si>
  <si>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</si>
  <si>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</si>
  <si>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</si>
  <si>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</si>
  <si>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</si>
  <si>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</si>
  <si>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</si>
  <si>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</si>
  <si>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</si>
  <si>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</si>
  <si>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</si>
  <si>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</si>
  <si>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</si>
  <si>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</si>
  <si>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</si>
  <si>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</si>
  <si>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</si>
  <si>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</si>
  <si>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</si>
  <si>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</si>
  <si>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</si>
  <si>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</si>
  <si>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</si>
  <si>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</si>
  <si>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</si>
  <si>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</si>
  <si>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</si>
  <si>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</si>
  <si>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</si>
  <si>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</si>
  <si>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</si>
  <si>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</si>
  <si>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</si>
  <si>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</si>
  <si>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</si>
  <si>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</si>
  <si>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</si>
  <si>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</si>
  <si>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</si>
  <si>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</si>
  <si>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</si>
  <si>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</si>
  <si>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</si>
  <si>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</si>
  <si>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</si>
  <si>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</si>
  <si>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</si>
  <si>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</si>
  <si>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</si>
  <si>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</si>
  <si>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</si>
  <si>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</si>
  <si>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</si>
  <si>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</si>
  <si>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</si>
  <si>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</si>
  <si>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</si>
  <si>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</si>
  <si>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</si>
  <si>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</si>
  <si>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</si>
  <si>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</si>
  <si>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</si>
  <si>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</si>
  <si>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</si>
  <si>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</si>
  <si>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</si>
  <si>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</si>
  <si>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</si>
  <si>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</si>
  <si>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</si>
  <si>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</si>
  <si>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</si>
  <si>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</si>
  <si>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</si>
  <si>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</si>
  <si>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</si>
  <si>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</si>
  <si>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</si>
  <si>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</si>
  <si>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</si>
  <si>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</si>
  <si>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</si>
  <si>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</si>
  <si>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</si>
  <si>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</si>
  <si>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</si>
  <si>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</si>
  <si>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</si>
  <si>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</si>
  <si>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</si>
  <si>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</si>
  <si>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</si>
  <si>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</si>
  <si>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</si>
  <si>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</si>
  <si>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</si>
  <si>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</si>
  <si>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</si>
  <si>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</si>
  <si>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</si>
  <si>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</si>
  <si>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</si>
  <si>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</si>
  <si>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</si>
  <si>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</si>
  <si>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</si>
  <si>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</si>
  <si>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</si>
  <si>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</si>
  <si>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</si>
  <si>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</si>
  <si>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</si>
  <si>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</si>
  <si>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</si>
  <si>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</si>
  <si>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</si>
  <si>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</si>
  <si>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</si>
  <si>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</si>
  <si>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</si>
  <si>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</si>
  <si>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</si>
  <si>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</si>
  <si>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</si>
  <si>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</si>
  <si>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</si>
  <si>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</si>
  <si>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</si>
  <si>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</si>
  <si>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</si>
  <si>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</si>
  <si>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</si>
  <si>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</si>
  <si>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</si>
  <si>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</si>
  <si>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</si>
  <si>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</si>
  <si>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</si>
  <si>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</si>
  <si>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</si>
  <si>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</si>
  <si>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</si>
  <si>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</si>
  <si>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</si>
  <si>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</si>
  <si>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</si>
  <si>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</si>
  <si>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</si>
  <si>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</si>
  <si>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</si>
  <si>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</si>
  <si>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</si>
  <si>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</si>
  <si>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</si>
  <si>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</si>
  <si>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</si>
  <si>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</si>
  <si>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</si>
  <si>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</si>
  <si>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</si>
  <si>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</si>
  <si>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</si>
  <si>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</si>
  <si>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</si>
  <si>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</si>
  <si>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</si>
  <si>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</si>
  <si>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</si>
  <si>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</si>
  <si>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</si>
  <si>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</si>
  <si>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</si>
  <si>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</si>
  <si>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</si>
  <si>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</si>
  <si>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</si>
  <si>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</si>
  <si>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</si>
  <si>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</si>
  <si>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</si>
  <si>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</si>
  <si>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</si>
  <si>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</si>
  <si>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</si>
  <si>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</si>
  <si>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</si>
  <si>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</si>
  <si>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</si>
  <si>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</si>
  <si>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</si>
  <si>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</si>
  <si>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</si>
  <si>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</si>
  <si>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</si>
  <si>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</si>
  <si>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</si>
  <si>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</si>
  <si>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</si>
  <si>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</si>
  <si>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</si>
  <si>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</si>
  <si>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</si>
  <si>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</si>
  <si>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</si>
  <si>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</si>
  <si>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</si>
  <si>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</si>
  <si>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</si>
  <si>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</si>
  <si>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</si>
  <si>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</si>
  <si>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</si>
  <si>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</si>
  <si>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</si>
  <si>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</si>
  <si>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</si>
  <si>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</si>
  <si>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</si>
  <si>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</si>
  <si>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</si>
  <si>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</si>
  <si>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</si>
  <si>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</si>
  <si>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</si>
  <si>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</si>
  <si>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</si>
  <si>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</si>
  <si>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</si>
  <si>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</si>
  <si>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</si>
  <si>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</si>
  <si>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</si>
  <si>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</si>
  <si>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</si>
  <si>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</si>
  <si>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</si>
  <si>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</si>
  <si>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</si>
  <si>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</si>
  <si>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</si>
  <si>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</si>
  <si>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</si>
  <si>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</si>
  <si>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</si>
  <si>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</si>
  <si>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</si>
  <si>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</si>
  <si>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</si>
  <si>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</si>
  <si>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</si>
  <si>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</si>
  <si>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</si>
  <si>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</si>
  <si>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</si>
  <si>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</si>
  <si>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</si>
  <si>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</si>
  <si>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</si>
  <si>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</si>
  <si>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</si>
  <si>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</si>
  <si>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</si>
  <si>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</si>
  <si>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</si>
  <si>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</si>
  <si>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</si>
  <si>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</si>
  <si>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</si>
  <si>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</si>
  <si>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</si>
  <si>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</si>
  <si>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</si>
  <si>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</si>
  <si>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</si>
  <si>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</si>
  <si>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</si>
  <si>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</si>
  <si>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</si>
  <si>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</si>
  <si>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</si>
  <si>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</si>
  <si>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</si>
  <si>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</si>
  <si>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</si>
  <si>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</si>
  <si>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</si>
  <si>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</si>
  <si>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</si>
  <si>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</si>
  <si>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</si>
  <si>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</si>
  <si>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</si>
  <si>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</si>
  <si>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</si>
  <si>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</si>
  <si>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</si>
  <si>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</si>
  <si>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</si>
  <si>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</si>
  <si>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</si>
  <si>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</si>
  <si>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</si>
  <si>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</si>
  <si>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</si>
  <si>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</si>
  <si>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</si>
  <si>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</si>
  <si>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</si>
  <si>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</si>
  <si>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</si>
  <si>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</si>
  <si>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</si>
  <si>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</si>
  <si>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</si>
  <si>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</si>
  <si>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</si>
  <si>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</si>
  <si>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</si>
  <si>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</si>
  <si>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</si>
  <si>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</si>
  <si>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</si>
  <si>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</si>
  <si>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</si>
  <si>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</si>
  <si>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</si>
  <si>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</si>
  <si>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</si>
  <si>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</si>
  <si>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</si>
  <si>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</si>
  <si>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</si>
  <si>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</si>
  <si>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</si>
  <si>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</si>
  <si>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</si>
  <si>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</si>
  <si>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</si>
  <si>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</si>
  <si>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</si>
  <si>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</si>
  <si>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</si>
  <si>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</si>
  <si>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</si>
  <si>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</si>
  <si>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</si>
  <si>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</si>
  <si>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</si>
  <si>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</si>
  <si>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</si>
  <si>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</si>
  <si>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</si>
  <si>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</si>
  <si>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</si>
  <si>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</si>
  <si>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</si>
  <si>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</si>
  <si>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</si>
  <si>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</si>
  <si>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</si>
  <si>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</si>
  <si>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</si>
  <si>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</si>
  <si>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</si>
  <si>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</si>
  <si>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</si>
  <si>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</si>
  <si>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</si>
  <si>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</si>
  <si>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</si>
  <si>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</si>
  <si>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</si>
  <si>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</si>
  <si>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</si>
  <si>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</si>
  <si>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</si>
  <si>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</si>
  <si>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</si>
  <si>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</si>
  <si>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</si>
  <si>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</si>
  <si>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</si>
  <si>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</si>
  <si>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</si>
  <si>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</si>
  <si>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</si>
  <si>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</si>
  <si>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</si>
  <si>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</si>
  <si>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</si>
  <si>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</si>
  <si>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</si>
  <si>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</si>
  <si>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</si>
  <si>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</si>
  <si>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</si>
  <si>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</si>
  <si>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</si>
  <si>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</si>
  <si>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</si>
  <si>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</si>
  <si>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</si>
  <si>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</si>
  <si>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</si>
  <si>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</si>
  <si>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</si>
  <si>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</si>
  <si>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</si>
  <si>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</si>
  <si>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</si>
  <si>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</si>
  <si>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</si>
  <si>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</si>
  <si>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</si>
  <si>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</si>
  <si>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</si>
  <si>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</si>
  <si>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</si>
  <si>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</si>
  <si>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</si>
  <si>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</si>
  <si>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</si>
  <si>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</si>
  <si>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</si>
  <si>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</si>
  <si>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</si>
  <si>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</si>
  <si>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</si>
  <si>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</si>
  <si>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</si>
  <si>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</si>
  <si>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</si>
  <si>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</si>
  <si>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</si>
  <si>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</si>
  <si>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</si>
  <si>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</si>
  <si>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</si>
  <si>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</si>
  <si>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</si>
  <si>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</si>
  <si>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</si>
  <si>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</si>
  <si>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</si>
  <si>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</si>
  <si>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</si>
  <si>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</si>
  <si>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</si>
  <si>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</si>
  <si>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</si>
  <si>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</si>
  <si>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</si>
  <si>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</si>
  <si>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</si>
  <si>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</si>
  <si>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</si>
  <si>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</si>
  <si>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</si>
  <si>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</si>
  <si>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</si>
  <si>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</si>
  <si>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</si>
  <si>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</si>
  <si>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</si>
  <si>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</si>
  <si>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</si>
  <si>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</si>
  <si>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</si>
  <si>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</si>
  <si>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</si>
  <si>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</si>
  <si>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</si>
  <si>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</si>
  <si>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</si>
  <si>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</si>
  <si>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</si>
  <si>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</si>
  <si>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</si>
  <si>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</si>
  <si>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</si>
  <si>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</si>
  <si>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</si>
  <si>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</si>
  <si>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</si>
  <si>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</si>
  <si>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</si>
  <si>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</si>
  <si>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</si>
  <si>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</si>
  <si>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</si>
  <si>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</si>
  <si>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</si>
  <si>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</si>
  <si>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</si>
  <si>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</si>
  <si>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</si>
  <si>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</si>
  <si>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</si>
  <si>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</si>
  <si>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</si>
  <si>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</si>
  <si>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</si>
  <si>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</si>
  <si>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</si>
  <si>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</si>
  <si>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</si>
  <si>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</si>
  <si>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</si>
  <si>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</si>
  <si>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</si>
  <si>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</si>
  <si>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</si>
  <si>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</si>
  <si>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</si>
  <si>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</si>
  <si>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</si>
  <si>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</si>
  <si>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</si>
  <si>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</si>
  <si>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</si>
  <si>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</si>
  <si>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</si>
  <si>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</si>
  <si>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</si>
  <si>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</si>
  <si>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</si>
  <si>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</si>
  <si>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</si>
  <si>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</si>
  <si>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</si>
  <si>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</si>
  <si>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</si>
  <si>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</si>
  <si>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</si>
  <si>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</si>
  <si>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</si>
  <si>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</si>
  <si>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</si>
  <si>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</si>
  <si>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</si>
  <si>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</si>
  <si>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</si>
  <si>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</si>
  <si>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</si>
  <si>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</si>
  <si>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</si>
  <si>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</si>
  <si>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</si>
  <si>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</si>
  <si>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</si>
  <si>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</si>
  <si>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</si>
  <si>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</si>
  <si>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</si>
  <si>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</si>
  <si>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</si>
  <si>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</si>
  <si>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</si>
  <si>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</si>
  <si>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</si>
  <si>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</si>
  <si>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</si>
  <si>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</si>
  <si>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</si>
  <si>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</si>
  <si>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</si>
  <si>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</si>
  <si>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</si>
  <si>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</si>
  <si>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</si>
  <si>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</si>
  <si>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</si>
  <si>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</si>
  <si>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</si>
  <si>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</si>
  <si>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</si>
  <si>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</si>
  <si>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</si>
  <si>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</si>
  <si>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</si>
  <si>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</si>
  <si>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</si>
  <si>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</si>
  <si>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</si>
  <si>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</si>
  <si>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</si>
  <si>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</si>
  <si>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</si>
  <si>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</si>
  <si>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</si>
  <si>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</si>
  <si>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</si>
  <si>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</si>
  <si>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</si>
  <si>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</si>
  <si>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</si>
  <si>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</si>
  <si>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</si>
  <si>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</si>
  <si>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</si>
  <si>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</si>
  <si>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</si>
  <si>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</si>
  <si>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</si>
  <si>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</si>
  <si>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</si>
  <si>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</si>
  <si>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</si>
  <si>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</si>
  <si>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</si>
  <si>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</si>
  <si>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</si>
  <si>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</si>
  <si>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</si>
  <si>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</si>
  <si>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</si>
  <si>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</si>
  <si>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</si>
  <si>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</si>
  <si>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</si>
  <si>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</si>
  <si>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</si>
  <si>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</si>
  <si>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</si>
  <si>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</si>
  <si>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</si>
  <si>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</si>
  <si>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</si>
  <si>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</si>
  <si>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</si>
  <si>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</si>
  <si>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</si>
  <si>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</si>
  <si>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</si>
  <si>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</si>
  <si>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</si>
  <si>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</si>
  <si>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</si>
  <si>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</si>
  <si>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</si>
  <si>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</si>
  <si>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</si>
  <si>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</si>
  <si>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</si>
  <si>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</si>
  <si>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</si>
  <si>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</si>
  <si>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</si>
  <si>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</si>
  <si>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</si>
  <si>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</si>
  <si>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</si>
  <si>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</si>
  <si>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</si>
  <si>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</si>
  <si>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</si>
  <si>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</si>
  <si>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</si>
  <si>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</si>
  <si>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</si>
  <si>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</si>
  <si>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</si>
  <si>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</si>
  <si>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</si>
  <si>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</si>
  <si>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</si>
  <si>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</si>
  <si>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</si>
  <si>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</si>
  <si>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</si>
  <si>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</si>
  <si>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</si>
  <si>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</si>
  <si>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</si>
  <si>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</si>
  <si>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</si>
  <si>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</si>
  <si>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</si>
  <si>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</si>
  <si>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</si>
  <si>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</si>
  <si>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</si>
  <si>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</si>
  <si>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</si>
  <si>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</si>
  <si>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</si>
  <si>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</si>
  <si>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</si>
  <si>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</si>
  <si>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</si>
  <si>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</si>
  <si>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</si>
  <si>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</si>
  <si>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</si>
  <si>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</si>
  <si>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</si>
  <si>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</si>
  <si>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</si>
  <si>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</si>
  <si>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</si>
  <si>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</si>
  <si>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</si>
  <si>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</si>
  <si>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</si>
  <si>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</si>
  <si>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</si>
  <si>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</si>
  <si>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</si>
  <si>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</si>
  <si>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</si>
  <si>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</si>
  <si>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</si>
  <si>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</si>
  <si>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</si>
  <si>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</si>
  <si>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</si>
  <si>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</si>
  <si>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</si>
  <si>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</si>
  <si>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</si>
  <si>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</si>
  <si>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</si>
  <si>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</si>
  <si>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</si>
  <si>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</si>
  <si>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</si>
  <si>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</si>
  <si>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</si>
  <si>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</si>
  <si>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</si>
  <si>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</si>
  <si>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</si>
  <si>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</si>
  <si>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</si>
  <si>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</si>
  <si>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</si>
  <si>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</si>
  <si>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</si>
  <si>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</si>
  <si>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</si>
  <si>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</si>
  <si>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</si>
  <si>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</si>
  <si>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</si>
  <si>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</si>
  <si>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</si>
  <si>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</si>
  <si>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</si>
  <si>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</si>
  <si>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</si>
  <si>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</si>
  <si>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</si>
  <si>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</si>
  <si>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</si>
  <si>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</si>
  <si>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</si>
  <si>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</si>
  <si>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</si>
  <si>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</si>
  <si>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</si>
  <si>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</si>
  <si>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</si>
  <si>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</si>
  <si>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</si>
  <si>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</si>
  <si>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</si>
  <si>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</si>
  <si>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</si>
  <si>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</si>
  <si>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</si>
  <si>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</si>
  <si>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</si>
  <si>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</si>
  <si>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</si>
  <si>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</si>
  <si>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</si>
  <si>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</si>
  <si>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</si>
  <si>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</si>
  <si>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</si>
  <si>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</si>
  <si>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</si>
  <si>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</si>
  <si>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</si>
  <si>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</si>
  <si>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</si>
  <si>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</si>
  <si>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</si>
  <si>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</si>
  <si>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</si>
  <si>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</si>
  <si>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</si>
  <si>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</si>
  <si>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</si>
  <si>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</si>
  <si>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</si>
  <si>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</si>
  <si>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</si>
  <si>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</si>
  <si>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</si>
  <si>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</si>
  <si>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</si>
  <si>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</si>
  <si>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</si>
  <si>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</si>
  <si>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</si>
  <si>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</si>
  <si>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</si>
  <si>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</si>
  <si>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</si>
  <si>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</si>
  <si>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</si>
  <si>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</si>
  <si>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</si>
  <si>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</si>
  <si>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</si>
  <si>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</si>
  <si>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</si>
  <si>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</si>
  <si>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</si>
  <si>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</si>
  <si>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</si>
  <si>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</si>
  <si>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</si>
  <si>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</si>
  <si>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</si>
  <si>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</si>
  <si>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</si>
  <si>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</si>
  <si>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</si>
  <si>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</si>
  <si>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</si>
  <si>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</si>
  <si>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</si>
  <si>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</si>
  <si>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</si>
  <si>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</si>
  <si>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</si>
  <si>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</si>
  <si>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</si>
  <si>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</si>
  <si>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</si>
  <si>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</si>
  <si>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</si>
  <si>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</si>
  <si>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</si>
  <si>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</si>
  <si>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</si>
  <si>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</si>
  <si>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</si>
  <si>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</si>
  <si>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</si>
  <si>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</si>
  <si>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</si>
  <si>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</si>
  <si>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</si>
  <si>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</si>
  <si>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</si>
  <si>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</si>
  <si>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</si>
  <si>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</si>
  <si>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</si>
  <si>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</si>
  <si>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</si>
  <si>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</si>
  <si>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</si>
  <si>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</si>
  <si>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</si>
  <si>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</si>
  <si>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</si>
  <si>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</si>
  <si>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</si>
  <si>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</si>
  <si>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</si>
  <si>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</si>
  <si>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</si>
  <si>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</si>
  <si>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</si>
  <si>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</si>
  <si>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</si>
  <si>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</si>
  <si>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</si>
  <si>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</si>
  <si>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</si>
  <si>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</si>
  <si>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</si>
  <si>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</si>
  <si>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</si>
  <si>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</si>
  <si>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</si>
  <si>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</si>
  <si>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</si>
  <si>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</si>
  <si>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</si>
  <si>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</si>
  <si>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</si>
  <si>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</si>
  <si>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</si>
  <si>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</si>
  <si>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</si>
  <si>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</si>
  <si>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</si>
  <si>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</si>
  <si>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</si>
  <si>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</si>
  <si>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</si>
  <si>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</si>
  <si>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</si>
  <si>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</si>
  <si>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</si>
  <si>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</si>
  <si>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</si>
  <si>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</si>
  <si>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</si>
  <si>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</si>
  <si>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</si>
  <si>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</si>
  <si>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</si>
  <si>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</si>
  <si>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</si>
  <si>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</si>
  <si>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</si>
  <si>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</si>
  <si>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</si>
  <si>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</si>
  <si>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</si>
  <si>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</si>
  <si>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</si>
  <si>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</si>
  <si>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</si>
  <si>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</si>
  <si>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</si>
  <si>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</si>
  <si>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</si>
  <si>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</si>
  <si>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</si>
  <si>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</si>
  <si>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</si>
  <si>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</si>
  <si>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</si>
  <si>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</si>
  <si>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</si>
  <si>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</si>
  <si>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</si>
  <si>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</si>
  <si>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</si>
  <si>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</si>
  <si>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</si>
  <si>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</si>
  <si>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</si>
  <si>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</si>
  <si>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</si>
  <si>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</si>
  <si>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</si>
  <si>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</si>
  <si>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</si>
  <si>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</si>
  <si>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</si>
  <si>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</si>
  <si>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</si>
  <si>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</si>
  <si>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</si>
  <si>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</si>
  <si>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</si>
  <si>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</si>
  <si>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</si>
  <si>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</si>
  <si>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</si>
  <si>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</si>
  <si>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</si>
  <si>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</si>
  <si>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</si>
  <si>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</si>
  <si>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</si>
  <si>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</si>
  <si>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</si>
  <si>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</si>
  <si>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</si>
  <si>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</si>
  <si>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</si>
  <si>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</si>
  <si>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</si>
  <si>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</si>
  <si>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</si>
  <si>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</si>
  <si>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</si>
  <si>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</si>
  <si>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</si>
  <si>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</si>
  <si>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</si>
  <si>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</si>
  <si>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</si>
  <si>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</si>
  <si>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</si>
  <si>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</si>
  <si>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</si>
  <si>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</si>
  <si>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</si>
  <si>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</si>
  <si>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</si>
  <si>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</si>
  <si>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</si>
  <si>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</si>
  <si>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</si>
  <si>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</si>
  <si>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</si>
  <si>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</si>
  <si>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</si>
  <si>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</si>
  <si>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</si>
  <si>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</si>
  <si>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</si>
  <si>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</si>
  <si>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</si>
  <si>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</si>
  <si>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</si>
  <si>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</si>
  <si>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</si>
  <si>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</si>
  <si>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</si>
  <si>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</si>
  <si>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</si>
  <si>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</si>
  <si>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</si>
  <si>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</si>
  <si>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</si>
  <si>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</si>
  <si>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</si>
  <si>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</si>
  <si>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</si>
  <si>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</si>
  <si>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</si>
  <si>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</si>
  <si>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</si>
  <si>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</si>
  <si>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</si>
  <si>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</si>
  <si>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</si>
  <si>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</si>
  <si>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</si>
  <si>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</si>
  <si>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</si>
  <si>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</si>
  <si>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</si>
  <si>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</si>
  <si>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</si>
  <si>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</si>
  <si>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</si>
  <si>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</si>
  <si>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</si>
  <si>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</si>
  <si>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</si>
  <si>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</si>
  <si>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</si>
  <si>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</si>
  <si>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</si>
  <si>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</si>
  <si>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</si>
  <si>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</si>
  <si>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</si>
  <si>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</si>
  <si>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</si>
  <si>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</si>
  <si>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</si>
  <si>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</si>
  <si>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</si>
  <si>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</si>
  <si>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</si>
  <si>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</si>
  <si>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</si>
  <si>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</si>
  <si>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</si>
  <si>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</si>
  <si>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</si>
  <si>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</si>
  <si>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</si>
  <si>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</si>
  <si>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</si>
  <si>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</si>
  <si>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</si>
  <si>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</si>
  <si>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</si>
  <si>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</si>
  <si>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</si>
  <si>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</si>
  <si>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</si>
  <si>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</si>
  <si>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</si>
  <si>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</si>
  <si>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</si>
  <si>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</si>
  <si>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</si>
  <si>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</si>
  <si>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</si>
  <si>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</si>
  <si>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</si>
  <si>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</si>
  <si>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</si>
  <si>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</si>
  <si>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</si>
  <si>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</si>
  <si>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</si>
  <si>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</si>
  <si>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</si>
  <si>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</si>
  <si>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</si>
  <si>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</si>
  <si>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</si>
  <si>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</si>
  <si>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</si>
  <si>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</si>
  <si>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</si>
  <si>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</si>
  <si>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</si>
  <si>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</si>
  <si>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</si>
  <si>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</si>
  <si>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</si>
  <si>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</si>
  <si>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</si>
  <si>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</si>
  <si>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</si>
  <si>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</si>
  <si>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</si>
  <si>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</si>
  <si>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</si>
  <si>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</si>
  <si>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</si>
  <si>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</si>
  <si>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</si>
  <si>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</si>
  <si>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</si>
  <si>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</si>
  <si>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</si>
  <si>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</si>
  <si>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</si>
  <si>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</si>
  <si>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</si>
  <si>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</si>
  <si>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</si>
  <si>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</si>
  <si>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</si>
  <si>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</si>
  <si>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</si>
  <si>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</si>
  <si>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</si>
  <si>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</si>
  <si>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</si>
  <si>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</si>
  <si>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</si>
  <si>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</si>
  <si>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</si>
  <si>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</si>
  <si>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</si>
  <si>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</si>
  <si>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</si>
  <si>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</si>
  <si>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</si>
  <si>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</si>
  <si>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</si>
  <si>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</si>
  <si>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</si>
  <si>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</si>
  <si>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</si>
  <si>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</si>
  <si>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</si>
  <si>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</si>
  <si>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</si>
  <si>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</si>
  <si>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</si>
  <si>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</si>
  <si>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</si>
  <si>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</si>
  <si>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</si>
  <si>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</si>
  <si>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</si>
  <si>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</si>
  <si>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</si>
  <si>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</si>
  <si>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</si>
  <si>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</si>
  <si>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</si>
  <si>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</si>
  <si>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</si>
  <si>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</si>
  <si>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</si>
  <si>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</si>
  <si>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</si>
  <si>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</si>
  <si>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</si>
  <si>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</si>
  <si>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</si>
  <si>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</si>
  <si>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</si>
  <si>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</si>
  <si>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</si>
  <si>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</si>
  <si>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</si>
  <si>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</si>
  <si>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</si>
  <si>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</si>
  <si>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</si>
  <si>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</si>
  <si>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</si>
  <si>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</si>
  <si>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</si>
  <si>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</si>
  <si>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</si>
  <si>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</si>
  <si>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</si>
  <si>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</si>
  <si>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</si>
  <si>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</si>
  <si>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</si>
  <si>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</si>
  <si>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</si>
  <si>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</si>
  <si>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</si>
  <si>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</si>
  <si>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</si>
  <si>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</si>
  <si>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</si>
  <si>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</si>
  <si>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</si>
  <si>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</si>
  <si>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</si>
  <si>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</si>
  <si>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</si>
  <si>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</si>
  <si>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</si>
  <si>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</si>
  <si>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</si>
  <si>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</si>
  <si>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</si>
  <si>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</si>
  <si>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</si>
  <si>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</si>
  <si>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</si>
  <si>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</si>
  <si>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</si>
  <si>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</si>
  <si>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</si>
  <si>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</si>
  <si>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</si>
  <si>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</si>
  <si>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</si>
  <si>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</si>
  <si>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</si>
  <si>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</si>
  <si>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</si>
  <si>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</si>
  <si>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</si>
  <si>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</si>
  <si>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</si>
  <si>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</si>
  <si>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</si>
  <si>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</si>
  <si>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</si>
  <si>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</si>
  <si>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</si>
  <si>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</si>
  <si>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</si>
  <si>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</si>
  <si>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</si>
  <si>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</si>
  <si>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</si>
  <si>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</si>
  <si>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</si>
  <si>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</si>
  <si>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</si>
  <si>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</si>
  <si>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</si>
  <si>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</si>
  <si>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</si>
  <si>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</si>
  <si>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</si>
  <si>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</si>
  <si>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</si>
  <si>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</si>
  <si>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</si>
  <si>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</si>
  <si>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</si>
  <si>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</si>
  <si>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</si>
  <si>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</si>
  <si>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</si>
  <si>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</si>
  <si>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</si>
  <si>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</si>
  <si>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</si>
  <si>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</si>
  <si>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</si>
  <si>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</si>
  <si>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</si>
  <si>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</si>
  <si>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</si>
  <si>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</si>
  <si>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</si>
  <si>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</si>
  <si>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</si>
  <si>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</si>
  <si>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</si>
  <si>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</si>
  <si>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</si>
  <si>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</si>
  <si>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</si>
  <si>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</si>
  <si>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</si>
  <si>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</si>
  <si>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</si>
  <si>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</si>
  <si>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</si>
  <si>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</si>
  <si>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</si>
  <si>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</si>
  <si>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</si>
  <si>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</si>
  <si>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</si>
  <si>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</si>
  <si>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</si>
  <si>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</si>
  <si>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</si>
  <si>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</si>
  <si>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</si>
  <si>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</si>
  <si>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</si>
  <si>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</si>
  <si>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</si>
  <si>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</si>
  <si>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</si>
  <si>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</si>
  <si>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</si>
  <si>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</si>
  <si>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</si>
  <si>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</si>
  <si>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</si>
  <si>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</si>
  <si>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</si>
  <si>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</si>
  <si>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</si>
  <si>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</si>
  <si>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</si>
  <si>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</si>
  <si>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</si>
  <si>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</si>
  <si>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</si>
  <si>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</si>
  <si>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</si>
  <si>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</si>
  <si>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</si>
  <si>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</si>
  <si>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</si>
  <si>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</si>
  <si>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</si>
  <si>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</si>
  <si>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</si>
  <si>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</si>
  <si>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</si>
  <si>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</si>
  <si>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</si>
  <si>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</si>
  <si>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</si>
  <si>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</si>
  <si>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</si>
  <si>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</si>
  <si>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</si>
  <si>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</si>
  <si>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</si>
  <si>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</si>
  <si>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</si>
  <si>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</si>
  <si>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</si>
  <si>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</si>
  <si>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</si>
  <si>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</si>
  <si>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</si>
  <si>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</si>
  <si>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</si>
  <si>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</si>
  <si>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</si>
  <si>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</si>
  <si>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</si>
  <si>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</si>
  <si>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</si>
  <si>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</si>
  <si>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</si>
  <si>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</si>
  <si>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</si>
  <si>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</si>
  <si>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</si>
  <si>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</si>
  <si>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</si>
  <si>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</si>
  <si>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</si>
  <si>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</si>
  <si>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</si>
  <si>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</si>
  <si>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</si>
  <si>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</si>
  <si>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</si>
  <si>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</si>
  <si>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</si>
  <si>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</si>
  <si>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</si>
  <si>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</si>
  <si>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</si>
  <si>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</si>
  <si>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</si>
  <si>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</si>
  <si>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</si>
  <si>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</si>
  <si>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</si>
  <si>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</si>
  <si>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</si>
  <si>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</si>
  <si>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</si>
  <si>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</si>
  <si>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</si>
  <si>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</si>
  <si>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</si>
  <si>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</si>
  <si>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</si>
  <si>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</si>
  <si>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</si>
  <si>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</si>
  <si>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</si>
  <si>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</si>
  <si>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</si>
  <si>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</si>
  <si>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</si>
  <si>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</si>
  <si>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</si>
  <si>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</si>
  <si>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</si>
  <si>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</si>
  <si>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</si>
  <si>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</si>
  <si>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</si>
  <si>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</si>
  <si>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</si>
  <si>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</si>
  <si>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</si>
  <si>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</si>
  <si>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</si>
  <si>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</si>
  <si>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</si>
  <si>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</si>
  <si>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</si>
  <si>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</si>
  <si>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</si>
  <si>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</si>
  <si>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</si>
  <si>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</si>
  <si>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</si>
  <si>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</si>
  <si>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</si>
  <si>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</si>
  <si>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</si>
  <si>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</si>
  <si>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</si>
  <si>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</si>
  <si>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</si>
  <si>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</si>
  <si>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</si>
  <si>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</si>
  <si>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</si>
  <si>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</si>
  <si>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</si>
  <si>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</si>
  <si>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</si>
  <si>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</si>
  <si>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</si>
  <si>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</si>
  <si>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</si>
  <si>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</si>
  <si>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</si>
  <si>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</si>
  <si>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</si>
  <si>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</si>
  <si>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</si>
  <si>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</si>
  <si>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</si>
  <si>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</si>
  <si>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</si>
  <si>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</si>
  <si>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</si>
  <si>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</si>
  <si>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</si>
  <si>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</si>
  <si>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</si>
  <si>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</si>
  <si>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</si>
  <si>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</si>
  <si>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</si>
  <si>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</si>
  <si>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</si>
  <si>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</si>
  <si>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</si>
  <si>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</si>
  <si>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</si>
  <si>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</si>
  <si>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</si>
  <si>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</si>
  <si>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</si>
  <si>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</si>
  <si>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</si>
  <si>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</si>
  <si>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</si>
  <si>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</si>
  <si>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</si>
  <si>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</si>
  <si>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</si>
  <si>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</si>
  <si>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</si>
  <si>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</si>
  <si>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</si>
  <si>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</si>
  <si>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</si>
  <si>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</si>
  <si>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</si>
  <si>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</si>
  <si>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</si>
  <si>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</si>
  <si>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</si>
  <si>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</si>
  <si>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</si>
  <si>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</si>
  <si>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</si>
  <si>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</si>
  <si>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</si>
  <si>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</si>
  <si>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</si>
  <si>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</si>
  <si>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</si>
  <si>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</si>
  <si>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</si>
  <si>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</si>
  <si>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</si>
  <si>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</si>
  <si>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</si>
  <si>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</si>
  <si>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</si>
  <si>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</si>
  <si>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</si>
  <si>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</si>
  <si>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</si>
  <si>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</si>
  <si>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</si>
  <si>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</si>
  <si>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</si>
  <si>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</si>
  <si>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</si>
  <si>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</si>
  <si>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</si>
  <si>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</si>
  <si>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</si>
  <si>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</si>
  <si>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</si>
  <si>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</si>
  <si>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</si>
  <si>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</si>
  <si>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</si>
  <si>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</si>
  <si>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</si>
  <si>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</si>
  <si>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</si>
  <si>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</si>
  <si>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</si>
  <si>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</si>
  <si>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</si>
  <si>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</si>
  <si>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</si>
  <si>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</si>
  <si>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</si>
  <si>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</si>
  <si>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</si>
  <si>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</si>
  <si>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</si>
  <si>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</si>
  <si>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</si>
  <si>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</si>
  <si>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</si>
  <si>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</si>
  <si>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</si>
  <si>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</si>
  <si>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</si>
  <si>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</si>
  <si>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</si>
  <si>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</si>
  <si>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</si>
  <si>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</si>
  <si>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</si>
  <si>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</si>
  <si>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</si>
  <si>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</si>
  <si>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</si>
  <si>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</si>
  <si>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</si>
  <si>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</si>
  <si>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</si>
  <si>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</si>
  <si>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</si>
  <si>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</si>
  <si>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</si>
  <si>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</si>
  <si>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</si>
  <si>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</si>
  <si>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</si>
  <si>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</si>
  <si>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</si>
  <si>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</si>
  <si>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</si>
  <si>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</si>
  <si>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</si>
  <si>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</si>
  <si>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</si>
  <si>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</si>
  <si>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</si>
  <si>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</si>
  <si>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</si>
  <si>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</si>
  <si>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</si>
  <si>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</si>
  <si>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</si>
  <si>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</si>
  <si>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</si>
  <si>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</si>
  <si>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</si>
  <si>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</si>
  <si>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</si>
  <si>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</si>
  <si>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</si>
  <si>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</si>
  <si>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</si>
  <si>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</si>
  <si>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</si>
  <si>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</si>
  <si>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</si>
  <si>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</si>
  <si>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</si>
  <si>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</si>
  <si>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</si>
  <si>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</si>
  <si>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</si>
  <si>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</si>
  <si>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</si>
  <si>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</si>
  <si>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</si>
  <si>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</si>
  <si>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</si>
  <si>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</si>
  <si>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</si>
  <si>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</si>
  <si>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</si>
  <si>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</si>
  <si>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</si>
  <si>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</si>
  <si>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</si>
  <si>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</si>
  <si>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</si>
  <si>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</si>
  <si>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</si>
  <si>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</si>
  <si>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</si>
  <si>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</si>
  <si>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</si>
  <si>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</si>
  <si>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</si>
  <si>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</si>
  <si>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</si>
  <si>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</si>
  <si>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</si>
  <si>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</si>
  <si>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</si>
  <si>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</si>
  <si>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</si>
  <si>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</si>
  <si>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</si>
  <si>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</si>
  <si>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</si>
  <si>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</si>
  <si>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</si>
  <si>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</si>
  <si>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</si>
  <si>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</si>
  <si>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</si>
  <si>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</si>
  <si>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</si>
  <si>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</si>
  <si>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</si>
  <si>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</si>
  <si>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</si>
  <si>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</si>
  <si>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</si>
  <si>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</si>
  <si>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</si>
  <si>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</si>
  <si>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</si>
  <si>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</si>
  <si>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</si>
  <si>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</si>
  <si>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</si>
  <si>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</si>
  <si>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</si>
  <si>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</si>
  <si>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</si>
  <si>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</si>
  <si>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</si>
  <si>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</si>
  <si>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</si>
  <si>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</si>
  <si>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</si>
  <si>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</si>
  <si>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</si>
  <si>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</si>
  <si>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</si>
  <si>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</si>
  <si>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</si>
  <si>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</si>
  <si>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</si>
  <si>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</si>
  <si>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</si>
  <si>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</si>
  <si>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</si>
  <si>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</si>
  <si>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</si>
  <si>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</si>
  <si>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</si>
  <si>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</si>
  <si>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</si>
  <si>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</si>
  <si>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</si>
  <si>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</si>
  <si>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</si>
  <si>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</si>
  <si>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</si>
  <si>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</si>
  <si>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</si>
  <si>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</si>
  <si>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</si>
  <si>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</si>
  <si>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</si>
  <si>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</si>
  <si>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</si>
  <si>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</si>
  <si>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</si>
  <si>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</si>
  <si>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</si>
  <si>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</si>
  <si>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</si>
  <si>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</si>
  <si>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</si>
  <si>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</si>
  <si>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</si>
  <si>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</si>
  <si>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</si>
  <si>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</si>
  <si>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</si>
  <si>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</si>
  <si>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</si>
  <si>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</si>
  <si>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</si>
  <si>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</si>
  <si>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</si>
  <si>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</si>
  <si>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</si>
  <si>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</si>
  <si>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</si>
  <si>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</si>
  <si>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</si>
  <si>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</si>
  <si>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</si>
  <si>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</si>
  <si>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</si>
  <si>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</si>
  <si>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</si>
  <si>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</si>
  <si>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</si>
  <si>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</si>
  <si>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</si>
  <si>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</si>
  <si>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</si>
  <si>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</si>
  <si>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</si>
  <si>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</si>
  <si>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</si>
  <si>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</si>
  <si>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</si>
  <si>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</si>
  <si>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</si>
  <si>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</si>
  <si>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</si>
  <si>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</si>
  <si>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</si>
  <si>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</si>
  <si>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</si>
  <si>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</si>
  <si>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</si>
  <si>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</si>
  <si>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</si>
  <si>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</si>
  <si>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</si>
  <si>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</si>
  <si>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</si>
  <si>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</si>
  <si>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</si>
  <si>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</si>
  <si>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</si>
  <si>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</si>
  <si>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</si>
  <si>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</si>
  <si>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</si>
  <si>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</si>
  <si>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</si>
  <si>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</si>
  <si>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</si>
  <si>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</si>
  <si>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</si>
  <si>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</si>
  <si>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</si>
  <si>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</si>
  <si>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</si>
  <si>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</si>
  <si>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</si>
  <si>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</si>
  <si>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</si>
  <si>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</si>
  <si>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</si>
  <si>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</si>
  <si>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</si>
  <si>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</si>
  <si>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</si>
  <si>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</si>
  <si>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</si>
  <si>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</si>
  <si>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</si>
  <si>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</si>
  <si>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</si>
  <si>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</si>
  <si>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</si>
  <si>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</si>
  <si>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</si>
  <si>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</si>
  <si>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</si>
  <si>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</si>
  <si>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</si>
  <si>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</si>
  <si>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</si>
  <si>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</si>
  <si>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</si>
  <si>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</si>
  <si>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</si>
  <si>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</si>
  <si>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</si>
  <si>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</si>
  <si>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</si>
  <si>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</si>
  <si>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</si>
  <si>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</si>
  <si>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</si>
  <si>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</si>
  <si>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</si>
  <si>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</si>
  <si>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</si>
  <si>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</si>
  <si>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</si>
  <si>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</si>
  <si>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</si>
  <si>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</si>
  <si>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</si>
  <si>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</si>
  <si>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</si>
  <si>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</si>
  <si>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</si>
  <si>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</si>
  <si>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</si>
  <si>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</si>
  <si>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</si>
  <si>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</si>
  <si>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</si>
  <si>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</si>
  <si>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</si>
  <si>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</si>
  <si>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</si>
  <si>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</si>
  <si>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</si>
  <si>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</si>
  <si>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</si>
  <si>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</si>
  <si>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</si>
  <si>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</si>
  <si>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</si>
  <si>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</si>
  <si>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</si>
  <si>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</si>
  <si>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</si>
  <si>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</si>
  <si>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</si>
  <si>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</si>
  <si>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</si>
  <si>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</si>
  <si>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</si>
  <si>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</si>
  <si>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</si>
  <si>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</si>
  <si>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</si>
  <si>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</si>
  <si>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</si>
  <si>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</si>
  <si>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</si>
  <si>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</si>
  <si>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</si>
  <si>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</si>
  <si>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</si>
  <si>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</si>
  <si>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</si>
  <si>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</si>
  <si>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</si>
  <si>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</si>
  <si>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</si>
  <si>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</si>
  <si>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</si>
  <si>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</si>
  <si>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</si>
  <si>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</si>
  <si>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</si>
  <si>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</si>
  <si>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</si>
  <si>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</si>
  <si>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</si>
  <si>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</si>
  <si>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</si>
  <si>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</si>
  <si>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</si>
  <si>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</si>
  <si>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</si>
  <si>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</si>
  <si>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</si>
  <si>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</si>
  <si>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</si>
  <si>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</si>
  <si>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</si>
  <si>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</si>
  <si>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</si>
  <si>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</si>
  <si>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</si>
  <si>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</si>
  <si>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</si>
  <si>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</si>
  <si>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</si>
  <si>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</si>
  <si>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</si>
  <si>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</si>
  <si>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</si>
  <si>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</si>
  <si>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</si>
  <si>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</si>
  <si>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</si>
  <si>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</si>
  <si>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</si>
  <si>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</si>
  <si>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</si>
  <si>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</si>
  <si>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</si>
  <si>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</si>
  <si>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</si>
  <si>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</si>
  <si>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</si>
  <si>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</si>
  <si>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</si>
  <si>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</si>
  <si>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</si>
  <si>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</si>
  <si>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</si>
  <si>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</si>
  <si>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</si>
  <si>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</si>
  <si>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</si>
  <si>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</si>
  <si>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</si>
  <si>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</si>
  <si>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</si>
  <si>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</si>
  <si>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</si>
  <si>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</si>
  <si>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</si>
  <si>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</si>
  <si>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</si>
  <si>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</si>
  <si>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</si>
  <si>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</si>
  <si>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</si>
  <si>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</si>
  <si>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</si>
  <si>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</si>
  <si>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</si>
  <si>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</si>
  <si>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</si>
  <si>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</si>
  <si>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</si>
  <si>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</si>
  <si>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</si>
  <si>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</si>
  <si>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</si>
  <si>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</si>
  <si>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</si>
  <si>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</si>
  <si>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</si>
  <si>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</si>
  <si>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</si>
  <si>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</si>
  <si>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</si>
  <si>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</si>
  <si>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</si>
  <si>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</si>
  <si>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</si>
  <si>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</si>
  <si>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</si>
  <si>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</si>
  <si>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</si>
  <si>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</si>
  <si>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</si>
  <si>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</si>
  <si>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</si>
  <si>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</si>
  <si>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</si>
  <si>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</si>
  <si>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</si>
  <si>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</si>
  <si>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</si>
  <si>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</si>
  <si>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</si>
  <si>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</si>
  <si>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</si>
  <si>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</si>
  <si>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</si>
  <si>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</si>
  <si>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</si>
  <si>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</si>
  <si>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</si>
  <si>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</si>
  <si>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</si>
  <si>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</si>
  <si>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</si>
  <si>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</si>
  <si>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</si>
  <si>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</si>
  <si>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</si>
  <si>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</si>
  <si>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</si>
  <si>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</si>
  <si>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</si>
  <si>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</si>
  <si>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</si>
  <si>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</si>
  <si>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</si>
  <si>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</si>
  <si>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</si>
  <si>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</si>
  <si>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</si>
  <si>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</si>
  <si>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</si>
  <si>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</si>
  <si>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</si>
  <si>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</si>
  <si>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</si>
  <si>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</si>
  <si>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</si>
  <si>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</si>
  <si>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</si>
  <si>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</si>
  <si>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</si>
  <si>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</si>
  <si>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</si>
  <si>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</si>
  <si>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</si>
  <si>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</si>
  <si>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</si>
  <si>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</si>
  <si>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</si>
  <si>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</si>
  <si>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</si>
  <si>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</si>
  <si>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</si>
  <si>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</si>
  <si>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</si>
  <si>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</si>
  <si>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</si>
  <si>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</si>
  <si>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</si>
  <si>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</si>
  <si>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</si>
  <si>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</si>
  <si>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</si>
  <si>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</si>
  <si>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</si>
  <si>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</si>
  <si>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</si>
  <si>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</si>
  <si>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</si>
  <si>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</si>
  <si>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</si>
  <si>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</si>
  <si>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</si>
  <si>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</si>
  <si>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</si>
  <si>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</si>
  <si>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</si>
  <si>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</si>
  <si>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</si>
  <si>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</si>
  <si>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</si>
  <si>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</si>
  <si>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</si>
  <si>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</si>
  <si>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</si>
  <si>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</si>
  <si>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</si>
  <si>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</si>
  <si>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</si>
  <si>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</si>
  <si>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</si>
  <si>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</si>
  <si>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</si>
  <si>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</si>
  <si>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</si>
  <si>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</si>
  <si>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</si>
  <si>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</si>
  <si>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</si>
  <si>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</si>
  <si>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</si>
  <si>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</si>
  <si>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</si>
  <si>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</si>
  <si>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</si>
  <si>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</si>
  <si>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</si>
  <si>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</si>
  <si>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</si>
  <si>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</si>
  <si>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</si>
  <si>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</si>
  <si>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</si>
  <si>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</si>
  <si>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</si>
  <si>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</si>
  <si>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</si>
  <si>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</si>
  <si>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</si>
  <si>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</si>
  <si>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</si>
  <si>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</si>
  <si>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</si>
  <si>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</si>
  <si>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</si>
  <si>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</si>
  <si>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</si>
  <si>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</si>
  <si>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</si>
  <si>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</si>
  <si>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</si>
  <si>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</si>
  <si>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</si>
  <si>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</si>
  <si>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</si>
  <si>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</si>
  <si>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</si>
  <si>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</si>
  <si>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</si>
  <si>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</si>
  <si>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</si>
  <si>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</si>
  <si>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</si>
  <si>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</si>
  <si>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</si>
  <si>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</si>
  <si>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</si>
  <si>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</si>
  <si>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</si>
  <si>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</si>
  <si>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</si>
  <si>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</si>
  <si>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</si>
  <si>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</si>
  <si>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</si>
  <si>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</si>
  <si>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</si>
  <si>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</si>
  <si>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</si>
  <si>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</si>
  <si>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</si>
  <si>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</si>
  <si>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</si>
  <si>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</si>
  <si>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</si>
  <si>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</si>
  <si>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</si>
  <si>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</si>
  <si>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</si>
  <si>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</si>
  <si>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</si>
  <si>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</si>
  <si>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</si>
  <si>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</si>
  <si>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</si>
  <si>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</si>
  <si>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</si>
  <si>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</si>
  <si>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</si>
  <si>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</si>
  <si>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</si>
  <si>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</si>
  <si>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</si>
  <si>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</si>
  <si>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</si>
  <si>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</si>
  <si>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</si>
  <si>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</si>
  <si>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</si>
  <si>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</si>
  <si>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</si>
  <si>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</si>
  <si>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</si>
  <si>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</si>
  <si>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</si>
  <si>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</si>
  <si>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</si>
  <si>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</si>
  <si>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</si>
  <si>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</si>
  <si>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</si>
  <si>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</si>
  <si>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</si>
  <si>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</si>
  <si>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</si>
  <si>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</si>
  <si>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</si>
  <si>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</si>
  <si>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</si>
  <si>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</si>
  <si>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</si>
  <si>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</si>
  <si>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</si>
  <si>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</si>
  <si>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</si>
  <si>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</si>
  <si>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</si>
  <si>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</si>
  <si>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</si>
  <si>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</si>
  <si>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</si>
  <si>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</si>
  <si>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</si>
  <si>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</si>
  <si>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</si>
  <si>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</si>
  <si>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</si>
  <si>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</si>
  <si>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</si>
  <si>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</si>
  <si>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</si>
  <si>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</si>
  <si>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</si>
  <si>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</si>
  <si>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</si>
  <si>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</si>
  <si>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</si>
  <si>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</si>
  <si>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</si>
  <si>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</si>
  <si>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</si>
  <si>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</si>
  <si>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</si>
  <si>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</si>
  <si>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</si>
  <si>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</si>
  <si>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</si>
  <si>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</si>
  <si>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</si>
  <si>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</si>
  <si>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</si>
  <si>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</si>
  <si>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</si>
  <si>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</si>
  <si>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</si>
  <si>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</si>
  <si>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</si>
  <si>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</si>
  <si>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</si>
  <si>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</si>
  <si>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</si>
  <si>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</si>
  <si>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</si>
  <si>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</si>
  <si>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</si>
  <si>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</si>
  <si>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</si>
  <si>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</si>
  <si>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</si>
  <si>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</si>
  <si>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</si>
  <si>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</si>
  <si>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</si>
  <si>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</si>
  <si>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</si>
  <si>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</si>
  <si>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</si>
  <si>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</si>
  <si>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</si>
  <si>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</si>
  <si>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</si>
  <si>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</si>
  <si>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</si>
  <si>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</si>
  <si>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</si>
  <si>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</si>
  <si>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</si>
  <si>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</si>
  <si>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</si>
  <si>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</si>
  <si>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</si>
  <si>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</si>
  <si>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</si>
  <si>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</si>
  <si>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</si>
  <si>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</si>
  <si>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</si>
  <si>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</si>
  <si>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</si>
  <si>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</si>
  <si>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</si>
  <si>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</si>
  <si>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</si>
  <si>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</si>
  <si>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</si>
  <si>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</si>
  <si>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</si>
  <si>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</si>
  <si>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</si>
  <si>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</si>
  <si>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</si>
  <si>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</si>
  <si>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</si>
  <si>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</si>
  <si>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</si>
  <si>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</si>
  <si>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</si>
  <si>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</si>
  <si>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</si>
  <si>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</si>
  <si>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</si>
  <si>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</si>
  <si>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</si>
  <si>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</si>
  <si>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</si>
  <si>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</si>
  <si>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</si>
  <si>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</si>
  <si>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</si>
  <si>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</si>
  <si>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</si>
  <si>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</si>
  <si>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</si>
  <si>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</si>
  <si>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</si>
  <si>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</si>
  <si>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</si>
  <si>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</si>
  <si>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</si>
  <si>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</si>
  <si>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</si>
  <si>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</si>
  <si>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</si>
  <si>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</si>
  <si>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</si>
  <si>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</si>
  <si>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</si>
  <si>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</si>
  <si>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</si>
  <si>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</si>
  <si>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</si>
  <si>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</si>
  <si>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</si>
  <si>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</si>
  <si>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</si>
  <si>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</si>
  <si>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</si>
  <si>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</si>
  <si>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</si>
  <si>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</si>
  <si>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</si>
  <si>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</si>
  <si>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</si>
  <si>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</si>
  <si>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</si>
  <si>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</si>
  <si>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</si>
  <si>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</si>
  <si>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</si>
  <si>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</si>
  <si>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</si>
  <si>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</si>
  <si>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</si>
  <si>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</si>
  <si>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</si>
  <si>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</si>
  <si>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</si>
  <si>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</si>
  <si>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</si>
  <si>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</si>
  <si>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</si>
  <si>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</si>
  <si>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</si>
  <si>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</si>
  <si>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</si>
  <si>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</si>
  <si>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</si>
  <si>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</si>
  <si>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</si>
  <si>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</si>
  <si>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</si>
  <si>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</si>
  <si>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</si>
  <si>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</si>
  <si>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</si>
  <si>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</si>
  <si>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</si>
  <si>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</si>
  <si>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</si>
  <si>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</si>
  <si>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</si>
  <si>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</si>
  <si>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</si>
  <si>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</si>
  <si>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</si>
  <si>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</si>
  <si>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</si>
  <si>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</si>
  <si>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</si>
  <si>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</si>
  <si>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</si>
  <si>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</si>
  <si>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</si>
  <si>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</si>
  <si>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</si>
  <si>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</si>
  <si>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</si>
  <si>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</si>
  <si>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</si>
  <si>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</si>
  <si>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</si>
  <si>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</si>
  <si>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</si>
  <si>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</si>
  <si>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</si>
  <si>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</si>
  <si>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</si>
  <si>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</si>
  <si>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</si>
  <si>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</si>
  <si>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</si>
  <si>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</si>
  <si>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</si>
  <si>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</si>
  <si>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</si>
  <si>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</si>
  <si>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</si>
  <si>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</si>
  <si>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</si>
  <si>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</si>
  <si>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</si>
  <si>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</si>
  <si>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</si>
  <si>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</si>
  <si>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</si>
  <si>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</si>
  <si>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</si>
  <si>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</si>
  <si>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</si>
  <si>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</si>
  <si>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</si>
  <si>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</si>
  <si>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</si>
  <si>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</si>
  <si>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</si>
  <si>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</si>
  <si>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</si>
  <si>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</si>
  <si>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</si>
  <si>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</si>
  <si>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</si>
  <si>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</si>
  <si>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</si>
  <si>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</si>
  <si>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</si>
  <si>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</si>
  <si>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</si>
  <si>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</si>
  <si>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</si>
  <si>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</si>
  <si>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</si>
  <si>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</si>
  <si>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</si>
  <si>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</si>
  <si>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</si>
  <si>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</si>
  <si>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</si>
  <si>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</si>
  <si>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</si>
  <si>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</si>
  <si>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</si>
  <si>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</si>
  <si>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</si>
  <si>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</si>
  <si>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</si>
  <si>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</si>
  <si>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</si>
  <si>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</si>
  <si>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</si>
  <si>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</si>
  <si>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</si>
  <si>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</si>
  <si>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</si>
  <si>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</si>
  <si>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</si>
  <si>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</si>
  <si>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</si>
  <si>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</si>
  <si>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</si>
  <si>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</si>
  <si>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</si>
  <si>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</si>
  <si>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</si>
  <si>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</si>
  <si>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</si>
  <si>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</si>
  <si>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</si>
  <si>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</si>
  <si>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</si>
  <si>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</si>
  <si>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</si>
  <si>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</si>
  <si>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</si>
  <si>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</si>
  <si>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</si>
  <si>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</si>
  <si>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</si>
  <si>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</si>
  <si>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</si>
  <si>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</si>
  <si>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</si>
  <si>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</si>
  <si>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</si>
  <si>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</si>
  <si>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</si>
  <si>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</si>
  <si>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</si>
  <si>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</si>
  <si>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</si>
  <si>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</si>
  <si>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</si>
  <si>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</si>
  <si>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</si>
  <si>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</si>
  <si>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</si>
  <si>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</si>
  <si>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</si>
  <si>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</si>
  <si>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</si>
  <si>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</si>
  <si>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</si>
  <si>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</si>
  <si>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</si>
  <si>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</si>
  <si>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</si>
  <si>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</si>
  <si>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</si>
  <si>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</si>
  <si>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</si>
  <si>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</si>
  <si>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</si>
  <si>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</si>
  <si>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</si>
  <si>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</si>
  <si>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</si>
  <si>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</si>
  <si>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</si>
  <si>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</si>
  <si>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</si>
  <si>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</si>
  <si>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</si>
  <si>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</si>
  <si>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</si>
  <si>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</si>
  <si>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</si>
  <si>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</si>
  <si>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</si>
  <si>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</si>
  <si>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</si>
  <si>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</si>
  <si>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</si>
  <si>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</si>
  <si>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</si>
  <si>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</si>
  <si>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</si>
  <si>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</si>
  <si>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</si>
  <si>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</si>
  <si>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</si>
  <si>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</si>
  <si>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</si>
  <si>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</si>
  <si>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</si>
  <si>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</si>
  <si>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</si>
  <si>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</si>
  <si>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</si>
  <si>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</si>
  <si>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</si>
  <si>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</si>
  <si>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</si>
  <si>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</si>
  <si>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</si>
  <si>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</si>
  <si>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</si>
  <si>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</si>
  <si>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</si>
  <si>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</si>
  <si>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</si>
  <si>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</si>
  <si>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</si>
  <si>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</si>
  <si>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</si>
  <si>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</si>
  <si>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</si>
  <si>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</si>
  <si>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</si>
  <si>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</si>
  <si>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</si>
  <si>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</si>
  <si>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</si>
  <si>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</si>
  <si>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</si>
  <si>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</si>
  <si>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</si>
  <si>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</si>
  <si>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</si>
  <si>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</si>
  <si>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</si>
  <si>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</si>
  <si>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</si>
  <si>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</si>
  <si>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</si>
  <si>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</si>
  <si>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</si>
  <si>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</si>
  <si>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</si>
  <si>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</si>
  <si>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</si>
  <si>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</si>
  <si>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</si>
  <si>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</si>
  <si>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</si>
  <si>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</si>
  <si>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</si>
  <si>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</si>
  <si>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</si>
  <si>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</si>
  <si>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</si>
  <si>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</si>
  <si>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</si>
  <si>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</si>
  <si>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</si>
  <si>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</si>
  <si>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</si>
  <si>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</si>
  <si>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</si>
  <si>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</si>
  <si>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</si>
  <si>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</si>
  <si>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</si>
  <si>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</si>
  <si>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</si>
  <si>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</si>
  <si>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</si>
  <si>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</si>
  <si>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</si>
  <si>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</si>
  <si>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</si>
  <si>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</si>
  <si>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</si>
  <si>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</si>
  <si>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</si>
  <si>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</si>
  <si>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</si>
  <si>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</si>
  <si>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</si>
  <si>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</si>
  <si>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</si>
  <si>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</si>
  <si>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</si>
  <si>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</si>
  <si>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</si>
  <si>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</si>
  <si>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</si>
  <si>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</si>
  <si>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</si>
  <si>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</si>
  <si>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</si>
  <si>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</si>
  <si>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</si>
  <si>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</si>
  <si>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</si>
  <si>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</si>
  <si>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</si>
  <si>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</si>
  <si>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</si>
  <si>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</si>
  <si>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</si>
  <si>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</si>
  <si>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</si>
  <si>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</si>
  <si>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</si>
  <si>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</si>
  <si>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</si>
  <si>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</si>
  <si>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</si>
  <si>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</si>
  <si>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</si>
  <si>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</si>
  <si>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</si>
  <si>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</si>
  <si>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</si>
  <si>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</si>
  <si>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</si>
  <si>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</si>
  <si>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</si>
  <si>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</si>
  <si>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</si>
  <si>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</si>
  <si>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</si>
  <si>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</si>
  <si>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</si>
  <si>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</si>
  <si>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</si>
  <si>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</si>
  <si>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</si>
  <si>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</si>
  <si>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</si>
  <si>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</si>
  <si>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</si>
  <si>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</si>
  <si>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</si>
  <si>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</si>
  <si>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</si>
  <si>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</si>
  <si>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</si>
  <si>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</si>
  <si>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</si>
  <si>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</si>
  <si>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</si>
  <si>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</si>
  <si>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</si>
  <si>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</si>
  <si>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</si>
  <si>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</si>
  <si>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</si>
  <si>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</si>
  <si>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</si>
  <si>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</si>
  <si>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</si>
  <si>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</si>
  <si>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</si>
  <si>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</si>
  <si>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</si>
  <si>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</si>
  <si>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</si>
  <si>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</si>
  <si>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</si>
  <si>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</si>
  <si>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</si>
  <si>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</si>
  <si>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</si>
  <si>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</si>
  <si>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</si>
  <si>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</si>
  <si>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</si>
  <si>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</si>
  <si>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</si>
  <si>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</si>
  <si>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</si>
  <si>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</si>
  <si>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</si>
  <si>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</si>
  <si>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</si>
  <si>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</si>
  <si>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</si>
  <si>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</si>
  <si>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</si>
  <si>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</si>
  <si>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</si>
  <si>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</si>
  <si>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</si>
  <si>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</si>
  <si>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</si>
  <si>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</si>
  <si>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</si>
  <si>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</si>
  <si>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</si>
  <si>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</si>
  <si>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</si>
  <si>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</si>
  <si>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</si>
  <si>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</si>
  <si>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</si>
  <si>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</si>
  <si>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</si>
  <si>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</si>
  <si>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</si>
  <si>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</si>
  <si>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</si>
  <si>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</si>
  <si>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</si>
  <si>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</si>
  <si>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</si>
  <si>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</si>
  <si>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</si>
  <si>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</si>
  <si>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</si>
  <si>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</si>
  <si>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</si>
  <si>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</si>
  <si>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</si>
  <si>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</si>
  <si>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</si>
  <si>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</si>
  <si>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</si>
  <si>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</si>
  <si>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</si>
  <si>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</si>
  <si>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</si>
  <si>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</si>
  <si>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</si>
  <si>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</si>
  <si>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</si>
  <si>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</si>
  <si>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</si>
  <si>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</si>
  <si>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</si>
  <si>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</si>
  <si>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</si>
  <si>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</si>
  <si>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</si>
  <si>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</si>
  <si>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</si>
  <si>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</si>
  <si>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</si>
  <si>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</si>
  <si>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</si>
  <si>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</si>
  <si>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</si>
  <si>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</si>
  <si>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</si>
  <si>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</si>
  <si>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</si>
  <si>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</si>
  <si>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</si>
  <si>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</si>
  <si>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</si>
  <si>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</si>
  <si>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</si>
  <si>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</si>
  <si>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</si>
  <si>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</si>
  <si>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</si>
  <si>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</si>
  <si>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</si>
  <si>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</si>
  <si>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</si>
  <si>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</si>
  <si>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</si>
  <si>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</si>
  <si>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</si>
  <si>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</si>
  <si>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</si>
  <si>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</si>
  <si>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</si>
  <si>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</si>
  <si>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</si>
  <si>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</si>
  <si>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</si>
  <si>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</si>
  <si>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</si>
  <si>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</si>
  <si>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</si>
  <si>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</si>
  <si>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</si>
  <si>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</si>
  <si>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</si>
  <si>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</si>
  <si>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</si>
  <si>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</si>
  <si>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</si>
  <si>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</si>
  <si>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</si>
  <si>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</si>
  <si>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</si>
  <si>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</si>
  <si>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</si>
  <si>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</si>
  <si>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</si>
  <si>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</si>
  <si>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</si>
  <si>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</si>
  <si>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</si>
  <si>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</si>
  <si>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</si>
  <si>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</si>
  <si>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</si>
  <si>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</si>
  <si>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</si>
  <si>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</si>
  <si>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</si>
  <si>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</si>
  <si>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</si>
  <si>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</si>
  <si>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</si>
  <si>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</si>
  <si>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</si>
  <si>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</si>
  <si>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</si>
  <si>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</si>
  <si>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</si>
  <si>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</si>
  <si>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</si>
  <si>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</si>
  <si>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</si>
  <si>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</si>
  <si>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</si>
  <si>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</si>
  <si>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</si>
  <si>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</si>
  <si>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</si>
  <si>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</si>
  <si>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</si>
  <si>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</si>
  <si>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</si>
  <si>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</si>
  <si>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</si>
  <si>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</si>
  <si>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</si>
  <si>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</si>
  <si>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</si>
  <si>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</si>
  <si>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</si>
  <si>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</si>
  <si>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</si>
  <si>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</si>
  <si>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</si>
  <si>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</si>
  <si>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</si>
  <si>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</si>
  <si>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</si>
  <si>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</si>
  <si>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</si>
  <si>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</si>
  <si>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</si>
  <si>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</si>
  <si>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</si>
  <si>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</si>
  <si>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</si>
  <si>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</si>
  <si>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</si>
  <si>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</si>
  <si>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</si>
  <si>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</si>
  <si>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</si>
  <si>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</si>
  <si>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</si>
  <si>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</si>
  <si>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</si>
  <si>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</si>
  <si>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</si>
  <si>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</si>
  <si>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</si>
  <si>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</si>
  <si>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</si>
  <si>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</si>
  <si>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</si>
  <si>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</si>
  <si>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</si>
  <si>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</si>
  <si>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</si>
  <si>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</si>
  <si>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</si>
  <si>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</si>
  <si>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</si>
  <si>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</si>
  <si>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</si>
  <si>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</si>
  <si>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</si>
  <si>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</si>
  <si>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</si>
  <si>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</si>
  <si>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</si>
  <si>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</si>
  <si>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</si>
  <si>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</si>
  <si>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</si>
  <si>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</si>
  <si>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</si>
  <si>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</si>
  <si>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</si>
  <si>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</si>
  <si>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</si>
  <si>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</si>
  <si>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</si>
  <si>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</si>
  <si>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</si>
  <si>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</si>
  <si>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</si>
  <si>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</si>
  <si>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</si>
  <si>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</si>
  <si>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</si>
  <si>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</si>
  <si>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</si>
  <si>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</si>
  <si>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</si>
  <si>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</si>
  <si>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</si>
  <si>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</si>
  <si>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</si>
  <si>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</si>
  <si>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</si>
  <si>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</si>
  <si>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</si>
  <si>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</si>
  <si>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</si>
  <si>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</si>
  <si>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</si>
  <si>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</si>
  <si>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</si>
  <si>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</si>
  <si>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</si>
  <si>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</si>
  <si>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</si>
  <si>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</si>
  <si>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</si>
  <si>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</si>
  <si>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</si>
  <si>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</si>
  <si>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</si>
  <si>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</si>
  <si>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</si>
  <si>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</si>
  <si>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</si>
  <si>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</si>
  <si>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</si>
  <si>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</si>
  <si>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</si>
  <si>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</si>
  <si>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</si>
  <si>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</si>
  <si>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</si>
  <si>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</si>
  <si>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</si>
  <si>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</si>
  <si>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</si>
  <si>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</si>
  <si>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</si>
  <si>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</si>
  <si>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</si>
  <si>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</si>
  <si>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</si>
  <si>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</si>
  <si>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</si>
  <si>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</si>
  <si>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</si>
  <si>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</si>
  <si>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</si>
  <si>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</si>
  <si>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</si>
  <si>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</si>
  <si>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</si>
  <si>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</si>
  <si>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</si>
  <si>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</si>
  <si>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</si>
  <si>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</si>
  <si>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</si>
  <si>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</si>
  <si>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</si>
  <si>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</si>
  <si>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</si>
  <si>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</si>
  <si>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</si>
  <si>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</si>
  <si>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</si>
  <si>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</si>
  <si>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</si>
  <si>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</si>
  <si>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</si>
  <si>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</si>
  <si>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</si>
  <si>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</si>
  <si>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</si>
  <si>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</si>
  <si>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</si>
  <si>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</si>
  <si>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</si>
  <si>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</si>
  <si>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</si>
  <si>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</si>
  <si>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</si>
  <si>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</si>
  <si>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</si>
  <si>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</si>
  <si>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</si>
  <si>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</si>
  <si>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</si>
  <si>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</si>
  <si>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</si>
  <si>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</si>
  <si>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</si>
  <si>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</si>
  <si>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</si>
  <si>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</si>
  <si>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</si>
  <si>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</si>
  <si>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</si>
  <si>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</si>
  <si>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</si>
  <si>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</si>
  <si>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</si>
  <si>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</si>
  <si>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</si>
  <si>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</si>
  <si>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</si>
  <si>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</si>
  <si>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</si>
  <si>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</si>
  <si>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</si>
  <si>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</si>
  <si>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</si>
  <si>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</si>
  <si>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</si>
  <si>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</si>
  <si>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</si>
  <si>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</si>
  <si>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</si>
  <si>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</si>
  <si>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</si>
  <si>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</si>
  <si>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</si>
  <si>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</si>
  <si>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</si>
  <si>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</si>
  <si>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</si>
  <si>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</si>
  <si>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</si>
  <si>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</si>
  <si>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</si>
  <si>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</si>
  <si>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</si>
  <si>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</si>
  <si>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</si>
  <si>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</si>
  <si>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</si>
  <si>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</si>
  <si>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</si>
  <si>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</si>
  <si>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</si>
  <si>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</si>
  <si>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</si>
  <si>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</si>
  <si>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</si>
  <si>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</si>
  <si>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</si>
  <si>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</si>
  <si>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</si>
  <si>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</si>
  <si>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</si>
  <si>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</si>
  <si>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</si>
  <si>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</si>
  <si>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</si>
  <si>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</si>
  <si>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</si>
  <si>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</si>
  <si>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</si>
  <si>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</si>
  <si>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</si>
  <si>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</si>
  <si>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</si>
  <si>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</si>
  <si>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</si>
  <si>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</si>
  <si>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</si>
  <si>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</si>
  <si>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</si>
  <si>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</si>
  <si>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</si>
  <si>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</si>
  <si>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</si>
  <si>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</si>
  <si>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</si>
  <si>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</si>
  <si>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</si>
  <si>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</si>
  <si>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</si>
  <si>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</si>
  <si>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</si>
  <si>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</si>
  <si>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</si>
  <si>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</si>
  <si>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</si>
  <si>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</si>
  <si>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</si>
  <si>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</si>
  <si>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</si>
  <si>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</si>
  <si>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</si>
  <si>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</si>
  <si>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</si>
  <si>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</si>
  <si>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</si>
  <si>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</si>
  <si>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</si>
  <si>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</si>
  <si>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</si>
  <si>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</si>
  <si>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</si>
  <si>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</si>
  <si>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</si>
  <si>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</si>
  <si>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</si>
  <si>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</si>
  <si>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</si>
  <si>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</si>
  <si>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</si>
  <si>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</si>
  <si>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</si>
  <si>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</si>
  <si>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</si>
  <si>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</si>
  <si>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</si>
  <si>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</si>
  <si>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</si>
  <si>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</si>
  <si>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</si>
  <si>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</si>
  <si>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</si>
  <si>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</si>
  <si>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</si>
  <si>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</si>
  <si>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</si>
  <si>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</si>
  <si>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</si>
  <si>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</si>
  <si>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</si>
  <si>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</si>
  <si>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</si>
  <si>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</si>
  <si>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</si>
  <si>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</si>
  <si>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</si>
  <si>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</si>
  <si>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</si>
  <si>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</si>
  <si>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</si>
  <si>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</si>
  <si>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</si>
  <si>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</si>
  <si>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</si>
  <si>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</si>
  <si>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</si>
  <si>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</si>
  <si>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</si>
  <si>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</si>
  <si>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</si>
  <si>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</si>
  <si>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</si>
  <si>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</si>
  <si>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</si>
  <si>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</si>
  <si>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</si>
  <si>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</si>
  <si>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</si>
  <si>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</si>
  <si>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</si>
  <si>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</si>
  <si>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</si>
  <si>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</si>
  <si>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</si>
  <si>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</si>
  <si>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</si>
  <si>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</si>
  <si>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</si>
  <si>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</si>
  <si>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</si>
  <si>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</si>
  <si>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</si>
  <si>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</si>
  <si>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</si>
  <si>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</si>
  <si>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</si>
  <si>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</si>
  <si>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</si>
  <si>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</si>
  <si>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</si>
  <si>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</si>
  <si>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</si>
  <si>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</si>
  <si>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</si>
  <si>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</si>
  <si>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</si>
  <si>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</si>
  <si>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</si>
  <si>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</si>
  <si>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</si>
  <si>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</si>
  <si>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</si>
  <si>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</si>
  <si>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</si>
  <si>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</si>
  <si>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</si>
  <si>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</si>
  <si>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</si>
  <si>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</si>
  <si>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</si>
  <si>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</si>
  <si>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</si>
  <si>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</si>
  <si>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</si>
  <si>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</si>
  <si>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</si>
  <si>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</si>
  <si>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</si>
  <si>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</si>
  <si>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</si>
  <si>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</si>
  <si>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</si>
  <si>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</si>
  <si>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</si>
  <si>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</si>
  <si>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</si>
  <si>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</si>
  <si>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</si>
  <si>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</si>
  <si>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</si>
  <si>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</si>
  <si>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</si>
  <si>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</si>
  <si>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</si>
  <si>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</si>
  <si>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</si>
  <si>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</si>
  <si>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</si>
  <si>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</si>
  <si>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</si>
  <si>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</si>
  <si>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</si>
  <si>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</si>
  <si>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</si>
  <si>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</si>
  <si>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</si>
  <si>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</si>
  <si>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</si>
  <si>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</si>
  <si>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</si>
  <si>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</si>
  <si>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</si>
  <si>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</si>
  <si>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</si>
  <si>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</si>
  <si>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</si>
  <si>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</si>
  <si>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</si>
  <si>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</si>
  <si>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</si>
  <si>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</si>
  <si>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</si>
  <si>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</si>
  <si>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</si>
  <si>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</si>
  <si>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</si>
  <si>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</si>
  <si>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</si>
  <si>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</si>
  <si>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</si>
  <si>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</si>
  <si>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</si>
  <si>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</si>
  <si>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</si>
  <si>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</si>
  <si>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</si>
  <si>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</si>
  <si>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</si>
  <si>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</si>
  <si>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</si>
  <si>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</si>
  <si>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</si>
  <si>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</si>
  <si>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</si>
  <si>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</si>
  <si>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</si>
  <si>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</si>
  <si>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</si>
  <si>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</si>
  <si>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</si>
  <si>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</si>
  <si>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</si>
  <si>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</si>
  <si>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</si>
  <si>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</si>
  <si>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</si>
  <si>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</si>
  <si>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</si>
  <si>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</si>
  <si>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</si>
  <si>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</si>
  <si>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</si>
  <si>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</si>
  <si>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</si>
  <si>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</si>
  <si>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</si>
  <si>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</si>
  <si>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</si>
  <si>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</si>
  <si>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</si>
  <si>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</si>
  <si>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</si>
  <si>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</si>
  <si>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</si>
  <si>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</si>
  <si>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</si>
  <si>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</si>
  <si>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</si>
  <si>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</si>
  <si>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</si>
  <si>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</si>
  <si>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</si>
  <si>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</si>
  <si>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</si>
  <si>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</si>
  <si>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</si>
  <si>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</si>
  <si>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</si>
  <si>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</si>
  <si>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</si>
  <si>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</si>
  <si>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</si>
  <si>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</si>
  <si>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</si>
  <si>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</si>
  <si>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</si>
  <si>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</si>
  <si>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</si>
  <si>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</si>
  <si>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</si>
  <si>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</si>
  <si>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</si>
  <si>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</si>
  <si>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</si>
  <si>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</si>
  <si>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</si>
  <si>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</si>
  <si>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</si>
  <si>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</si>
  <si>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</si>
  <si>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</si>
  <si>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</si>
  <si>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</si>
  <si>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</si>
  <si>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</si>
  <si>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</si>
  <si>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</si>
  <si>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</si>
  <si>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</si>
  <si>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</si>
  <si>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</si>
  <si>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</si>
  <si>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</si>
  <si>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</si>
  <si>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</si>
  <si>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</si>
  <si>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</si>
  <si>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</si>
  <si>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</si>
  <si>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</si>
  <si>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</si>
  <si>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</si>
  <si>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</si>
  <si>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</si>
  <si>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</si>
  <si>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</si>
  <si>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</si>
  <si>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</si>
  <si>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</si>
  <si>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</si>
  <si>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</si>
  <si>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</si>
  <si>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</si>
  <si>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</si>
  <si>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</si>
  <si>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</si>
  <si>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</si>
  <si>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</si>
  <si>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</si>
  <si>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</si>
  <si>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</si>
  <si>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</si>
  <si>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</si>
  <si>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</si>
  <si>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</si>
  <si>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</si>
  <si>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</si>
  <si>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</si>
  <si>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</si>
  <si>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</si>
  <si>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</si>
  <si>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</si>
  <si>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</si>
  <si>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</si>
  <si>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</si>
  <si>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</si>
  <si>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</si>
  <si>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</si>
  <si>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</si>
  <si>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</si>
  <si>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</si>
  <si>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</si>
  <si>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</si>
  <si>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</si>
  <si>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</si>
  <si>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</si>
  <si>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</si>
  <si>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</si>
  <si>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</si>
  <si>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</si>
  <si>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</si>
  <si>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</si>
  <si>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</si>
  <si>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</si>
  <si>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</si>
  <si>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</si>
  <si>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</si>
  <si>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</si>
  <si>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</si>
  <si>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</si>
  <si>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</si>
  <si>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</si>
  <si>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</si>
  <si>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</si>
  <si>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</si>
  <si>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</si>
  <si>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</si>
  <si>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</si>
  <si>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</si>
  <si>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</si>
  <si>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</si>
  <si>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</si>
  <si>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</si>
  <si>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</si>
  <si>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</si>
  <si>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</si>
  <si>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</si>
  <si>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</si>
  <si>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</si>
  <si>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</si>
  <si>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</si>
  <si>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</si>
  <si>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</si>
  <si>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</si>
  <si>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</si>
  <si>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</si>
  <si>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</si>
  <si>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</si>
  <si>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</si>
  <si>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</si>
  <si>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</si>
  <si>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</si>
  <si>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</si>
  <si>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</si>
  <si>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</si>
  <si>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</si>
  <si>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</si>
  <si>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</si>
  <si>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</si>
  <si>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</si>
  <si>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</si>
  <si>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</si>
  <si>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</si>
  <si>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</si>
  <si>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</si>
  <si>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</si>
  <si>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</si>
  <si>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</si>
  <si>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</si>
  <si>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</si>
  <si>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</si>
  <si>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</si>
  <si>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</si>
  <si>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</si>
  <si>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</si>
  <si>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</si>
  <si>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</si>
  <si>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</si>
  <si>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</si>
  <si>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</si>
  <si>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</si>
  <si>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</si>
  <si>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</si>
  <si>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</si>
  <si>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</si>
  <si>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</si>
  <si>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</si>
  <si>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</si>
  <si>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</si>
  <si>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</si>
  <si>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</si>
  <si>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</si>
  <si>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</si>
  <si>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</si>
  <si>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</si>
  <si>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</si>
  <si>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</si>
  <si>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</si>
  <si>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</si>
  <si>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</si>
  <si>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</si>
  <si>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</si>
  <si>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</si>
  <si>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</si>
  <si>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</si>
  <si>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</si>
  <si>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</si>
  <si>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</si>
  <si>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</si>
  <si>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</si>
  <si>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</si>
  <si>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</si>
  <si>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</si>
  <si>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</si>
  <si>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</si>
  <si>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</si>
  <si>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</si>
  <si>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</si>
  <si>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</si>
  <si>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</si>
  <si>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</si>
  <si>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</si>
  <si>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</si>
  <si>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</si>
  <si>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</si>
  <si>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</si>
  <si>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</si>
  <si>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</si>
  <si>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</si>
  <si>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</si>
  <si>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</si>
  <si>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</si>
  <si>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</si>
  <si>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</si>
  <si>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</si>
  <si>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</si>
  <si>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</si>
  <si>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</si>
  <si>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</si>
  <si>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</si>
  <si>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</si>
  <si>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</si>
  <si>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</si>
  <si>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</si>
  <si>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</si>
  <si>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</si>
  <si>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</si>
  <si>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</si>
  <si>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</si>
  <si>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</si>
  <si>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</si>
  <si>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</si>
  <si>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</si>
  <si>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</si>
  <si>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</si>
  <si>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</si>
  <si>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</si>
  <si>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</si>
  <si>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</si>
  <si>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</si>
  <si>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</si>
  <si>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</si>
  <si>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</si>
  <si>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</si>
  <si>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</si>
  <si>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</si>
  <si>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</si>
  <si>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</si>
  <si>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</si>
  <si>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</si>
  <si>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</si>
  <si>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</si>
  <si>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</si>
  <si>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</si>
  <si>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</si>
  <si>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</si>
  <si>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</si>
  <si>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</si>
  <si>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</si>
  <si>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</si>
  <si>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</si>
  <si>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</si>
  <si>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</si>
  <si>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</si>
  <si>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</si>
  <si>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</si>
  <si>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</si>
  <si>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</si>
  <si>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</si>
  <si>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</si>
  <si>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</si>
  <si>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</si>
  <si>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</si>
  <si>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</si>
  <si>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</si>
  <si>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</si>
  <si>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</si>
  <si>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</si>
  <si>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</si>
  <si>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</si>
  <si>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</si>
  <si>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</si>
  <si>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</si>
  <si>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</si>
  <si>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</si>
  <si>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</si>
  <si>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</si>
  <si>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</si>
  <si>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</si>
  <si>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</si>
  <si>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</si>
  <si>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</si>
  <si>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</si>
  <si>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</si>
  <si>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</si>
  <si>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</si>
  <si>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</si>
  <si>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</si>
  <si>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</si>
  <si>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</si>
  <si>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</si>
  <si>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</si>
  <si>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</si>
  <si>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</si>
  <si>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</si>
  <si>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</si>
  <si>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</si>
  <si>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</si>
  <si>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</si>
  <si>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</si>
  <si>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</si>
  <si>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</si>
  <si>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</si>
  <si>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</si>
  <si>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</si>
  <si>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</si>
  <si>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</si>
  <si>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</si>
  <si>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</si>
  <si>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</si>
  <si>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</si>
  <si>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</si>
  <si>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</si>
  <si>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</si>
  <si>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</si>
  <si>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</si>
  <si>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</si>
  <si>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</si>
  <si>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</si>
  <si>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</si>
  <si>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</si>
  <si>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</si>
  <si>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</si>
  <si>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</si>
  <si>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</si>
  <si>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</si>
  <si>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</si>
  <si>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</si>
  <si>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</si>
  <si>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</si>
  <si>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</si>
  <si>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</si>
  <si>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</si>
  <si>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</si>
  <si>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</si>
  <si>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</si>
  <si>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</si>
  <si>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</si>
  <si>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</si>
  <si>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</si>
  <si>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</si>
  <si>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</si>
  <si>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</si>
  <si>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</si>
  <si>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</si>
  <si>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</si>
  <si>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</si>
  <si>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</si>
  <si>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</si>
  <si>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</si>
  <si>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</si>
  <si>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</si>
  <si>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</si>
  <si>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</si>
  <si>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</si>
  <si>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</si>
  <si>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</si>
  <si>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</si>
  <si>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</si>
  <si>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</si>
  <si>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</si>
  <si>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</si>
  <si>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</si>
  <si>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</si>
  <si>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</si>
  <si>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</si>
  <si>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</si>
  <si>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</si>
  <si>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</si>
  <si>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</si>
  <si>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</si>
  <si>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</si>
  <si>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</si>
  <si>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</si>
  <si>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</si>
  <si>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</si>
  <si>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</si>
  <si>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</si>
  <si>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</si>
  <si>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</si>
  <si>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</si>
  <si>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</si>
  <si>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</si>
  <si>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</si>
  <si>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</si>
  <si>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</si>
  <si>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</si>
  <si>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</si>
  <si>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</si>
  <si>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</si>
  <si>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</si>
  <si>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</si>
  <si>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</si>
  <si>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</si>
  <si>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</si>
  <si>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</si>
  <si>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</si>
  <si>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</si>
  <si>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</si>
  <si>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</si>
  <si>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</si>
  <si>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</si>
  <si>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</si>
  <si>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</si>
  <si>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</si>
  <si>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</si>
  <si>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</si>
  <si>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</si>
  <si>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</si>
  <si>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</si>
  <si>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</si>
  <si>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</si>
  <si>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</si>
  <si>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</si>
  <si>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</si>
  <si>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</si>
  <si>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</si>
  <si>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</si>
  <si>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</si>
  <si>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</si>
  <si>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</si>
  <si>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</si>
  <si>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</si>
  <si>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</si>
  <si>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</si>
  <si>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</si>
  <si>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</si>
  <si>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</si>
  <si>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</si>
  <si>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</si>
  <si>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</si>
  <si>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</si>
  <si>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</si>
  <si>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</si>
  <si>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</si>
  <si>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</si>
  <si>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</si>
  <si>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</si>
  <si>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</si>
  <si>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</si>
  <si>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</si>
  <si>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</si>
  <si>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</si>
  <si>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</si>
  <si>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</si>
  <si>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</si>
  <si>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</si>
  <si>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</si>
  <si>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</si>
  <si>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</si>
  <si>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</si>
  <si>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</si>
  <si>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</si>
  <si>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</si>
  <si>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</si>
  <si>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</si>
  <si>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</si>
  <si>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</si>
  <si>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</si>
  <si>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</si>
  <si>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</si>
  <si>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</si>
  <si>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</si>
  <si>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</si>
  <si>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</si>
  <si>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</si>
  <si>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</si>
  <si>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</si>
  <si>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</si>
  <si>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</si>
  <si>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</si>
  <si>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</si>
  <si>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</si>
  <si>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</si>
  <si>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</si>
  <si>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</si>
  <si>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</si>
  <si>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</si>
  <si>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</si>
  <si>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</si>
  <si>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</si>
  <si>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</si>
  <si>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</si>
  <si>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</si>
  <si>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</si>
  <si>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</si>
  <si>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</si>
  <si>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</si>
  <si>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</si>
  <si>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</si>
  <si>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</si>
  <si>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</si>
  <si>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</si>
  <si>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</si>
  <si>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</si>
  <si>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</si>
  <si>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</si>
  <si>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</si>
  <si>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</si>
  <si>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</si>
  <si>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</si>
  <si>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</si>
  <si>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</si>
  <si>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</si>
  <si>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</si>
  <si>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</si>
  <si>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</si>
  <si>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</si>
  <si>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</si>
  <si>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</si>
  <si>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</si>
  <si>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</si>
  <si>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</si>
  <si>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</si>
  <si>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</si>
  <si>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</si>
  <si>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</si>
  <si>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</si>
  <si>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</si>
  <si>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</si>
  <si>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</si>
  <si>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</si>
  <si>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</si>
  <si>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</si>
  <si>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</si>
  <si>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</si>
  <si>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</si>
  <si>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</si>
  <si>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</si>
  <si>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</si>
  <si>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</si>
  <si>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</si>
  <si>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</si>
  <si>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</si>
  <si>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</si>
  <si>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</si>
  <si>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</si>
  <si>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</si>
  <si>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</si>
  <si>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</si>
  <si>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</si>
  <si>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</si>
  <si>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</si>
  <si>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</si>
  <si>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</si>
  <si>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</si>
  <si>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</si>
  <si>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</si>
  <si>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</si>
  <si>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</si>
  <si>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</si>
  <si>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</si>
  <si>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</si>
  <si>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</si>
  <si>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</si>
  <si>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</si>
  <si>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</si>
  <si>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</si>
  <si>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</si>
  <si>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</si>
  <si>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</si>
  <si>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</si>
  <si>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</si>
  <si>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</si>
  <si>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</si>
  <si>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</si>
  <si>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</si>
  <si>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</si>
  <si>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</si>
  <si>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</si>
  <si>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</si>
  <si>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</si>
  <si>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</si>
  <si>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</si>
  <si>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</si>
  <si>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</si>
  <si>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</si>
  <si>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</si>
  <si>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</si>
  <si>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</si>
  <si>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</si>
  <si>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</si>
  <si>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</si>
  <si>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</si>
  <si>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</si>
  <si>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</si>
  <si>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</si>
  <si>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</si>
  <si>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</si>
  <si>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</si>
  <si>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</si>
  <si>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</si>
  <si>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</si>
  <si>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</si>
  <si>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</si>
  <si>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</si>
  <si>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</si>
  <si>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</si>
  <si>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</si>
  <si>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</si>
  <si>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</si>
  <si>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</si>
  <si>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</si>
  <si>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</si>
  <si>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</si>
  <si>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</si>
  <si>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</si>
  <si>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</si>
  <si>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</si>
  <si>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</si>
  <si>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</si>
  <si>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</si>
  <si>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</si>
  <si>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</si>
  <si>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</si>
  <si>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</si>
  <si>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</si>
  <si>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</si>
  <si>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</si>
  <si>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</si>
  <si>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</si>
  <si>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</si>
  <si>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</si>
  <si>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</si>
  <si>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</si>
  <si>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</si>
  <si>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</si>
  <si>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</si>
  <si>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</si>
  <si>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</si>
  <si>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</si>
  <si>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</si>
  <si>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</si>
  <si>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</si>
  <si>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</si>
  <si>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</si>
  <si>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</si>
  <si>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</si>
  <si>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</si>
  <si>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</si>
  <si>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</si>
  <si>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</si>
  <si>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</si>
  <si>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</si>
  <si>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</si>
  <si>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</si>
  <si>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</si>
  <si>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</si>
  <si>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</si>
  <si>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</si>
  <si>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</si>
  <si>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</si>
  <si>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</si>
  <si>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</si>
  <si>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</si>
  <si>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</si>
  <si>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</si>
  <si>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</si>
  <si>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</si>
  <si>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</si>
  <si>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</si>
  <si>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</si>
  <si>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</si>
  <si>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</si>
  <si>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</si>
  <si>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</si>
  <si>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</si>
  <si>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</si>
  <si>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</si>
  <si>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</si>
  <si>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</si>
  <si>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</si>
  <si>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</si>
  <si>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</si>
  <si>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</si>
  <si>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</si>
  <si>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</si>
  <si>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</si>
  <si>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</si>
  <si>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</si>
  <si>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</si>
  <si>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</si>
  <si>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</si>
  <si>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</si>
  <si>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</si>
  <si>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</si>
  <si>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</si>
  <si>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</si>
  <si>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</si>
  <si>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</si>
  <si>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</si>
  <si>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</si>
  <si>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</si>
  <si>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</si>
  <si>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</si>
  <si>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</si>
  <si>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</si>
  <si>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</si>
  <si>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</si>
  <si>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</si>
  <si>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</si>
  <si>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</si>
  <si>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</si>
  <si>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</si>
  <si>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</si>
  <si>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</si>
  <si>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</si>
  <si>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</si>
  <si>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</si>
  <si>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</si>
  <si>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</si>
  <si>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</si>
  <si>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</si>
  <si>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</si>
  <si>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</si>
  <si>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</si>
  <si>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</si>
  <si>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</si>
  <si>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</si>
  <si>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</si>
  <si>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</si>
  <si>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</si>
  <si>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</si>
  <si>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</si>
  <si>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</si>
  <si>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</si>
  <si>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</si>
  <si>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</si>
  <si>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</si>
  <si>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</si>
  <si>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</si>
  <si>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</si>
  <si>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</si>
  <si>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</si>
  <si>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</si>
  <si>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</si>
  <si>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</si>
  <si>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</si>
  <si>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</si>
  <si>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</si>
  <si>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</si>
  <si>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</si>
  <si>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</si>
  <si>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</si>
  <si>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</si>
  <si>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</si>
  <si>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</si>
  <si>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</si>
  <si>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</si>
  <si>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</si>
  <si>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</si>
  <si>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</si>
  <si>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</si>
  <si>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</si>
  <si>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</si>
  <si>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</si>
  <si>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</si>
  <si>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</si>
  <si>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</si>
  <si>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</si>
  <si>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</si>
  <si>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</si>
  <si>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</si>
  <si>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</si>
  <si>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</si>
  <si>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</si>
  <si>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</si>
  <si>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</si>
  <si>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</si>
  <si>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</si>
  <si>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</si>
  <si>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</si>
  <si>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</si>
  <si>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</si>
  <si>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</si>
  <si>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</si>
  <si>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</si>
  <si>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</si>
  <si>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</si>
  <si>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</si>
  <si>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</si>
  <si>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</si>
  <si>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</si>
  <si>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</si>
  <si>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</si>
  <si>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</si>
  <si>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</si>
  <si>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</si>
  <si>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</si>
  <si>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</si>
  <si>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</si>
  <si>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</si>
  <si>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</si>
  <si>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</si>
  <si>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</si>
  <si>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</si>
  <si>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</si>
  <si>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</si>
  <si>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</si>
  <si>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</si>
  <si>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</si>
  <si>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</si>
  <si>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</si>
  <si>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</si>
  <si>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</si>
  <si>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</si>
  <si>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</si>
  <si>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</si>
  <si>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</si>
  <si>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</si>
  <si>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</si>
  <si>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</si>
  <si>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</si>
  <si>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</si>
  <si>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</si>
  <si>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</si>
  <si>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</si>
  <si>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</si>
  <si>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</si>
  <si>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</si>
  <si>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</si>
  <si>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</si>
  <si>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</si>
  <si>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</si>
  <si>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</si>
  <si>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</si>
  <si>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</si>
  <si>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</si>
  <si>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</si>
  <si>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</si>
  <si>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</si>
  <si>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</si>
  <si>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</si>
  <si>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</si>
  <si>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</si>
  <si>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</si>
  <si>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</si>
  <si>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</si>
  <si>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</si>
  <si>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</si>
  <si>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</si>
  <si>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</si>
  <si>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</si>
  <si>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</si>
  <si>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</si>
  <si>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</si>
  <si>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</si>
  <si>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</si>
  <si>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</si>
  <si>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</si>
  <si>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</si>
  <si>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</si>
  <si>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</si>
  <si>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</si>
  <si>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</si>
  <si>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</si>
  <si>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</si>
  <si>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</si>
  <si>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</si>
  <si>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</si>
  <si>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</si>
  <si>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</si>
  <si>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</si>
  <si>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</si>
  <si>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</si>
  <si>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</si>
  <si>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</si>
  <si>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</si>
  <si>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</si>
  <si>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</si>
  <si>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</si>
  <si>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</si>
  <si>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</si>
  <si>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</si>
  <si>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</si>
  <si>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</si>
  <si>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</si>
  <si>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</si>
  <si>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</si>
  <si>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</si>
  <si>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</si>
  <si>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</si>
  <si>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</si>
  <si>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</si>
  <si>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</si>
  <si>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</si>
  <si>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</si>
  <si>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</si>
  <si>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</si>
  <si>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</si>
  <si>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</si>
  <si>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</si>
  <si>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</si>
  <si>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</si>
  <si>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</si>
  <si>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</si>
  <si>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</si>
  <si>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</si>
  <si>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</si>
  <si>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</si>
  <si>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</si>
  <si>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</si>
  <si>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</si>
  <si>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</si>
  <si>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</si>
  <si>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</si>
  <si>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</si>
  <si>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</si>
  <si>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</si>
  <si>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</si>
  <si>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</si>
  <si>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</si>
  <si>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</si>
  <si>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</si>
  <si>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</si>
  <si>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</si>
  <si>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</si>
  <si>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</si>
  <si>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</si>
  <si>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</si>
  <si>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</si>
  <si>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</si>
  <si>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</si>
  <si>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</si>
  <si>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</si>
  <si>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</si>
  <si>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</si>
  <si>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</si>
  <si>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</si>
  <si>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</si>
  <si>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</si>
  <si>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</si>
  <si>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</si>
  <si>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</si>
  <si>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</si>
  <si>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</si>
  <si>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</si>
  <si>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</si>
  <si>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</si>
  <si>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</si>
  <si>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</si>
  <si>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</si>
  <si>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</si>
  <si>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</si>
  <si>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</si>
  <si>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</si>
  <si>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</si>
  <si>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</si>
  <si>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</si>
  <si>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</si>
  <si>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</si>
  <si>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</si>
  <si>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</si>
  <si>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</si>
  <si>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</si>
  <si>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</si>
  <si>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</si>
  <si>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</si>
  <si>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</si>
  <si>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</si>
  <si>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</si>
  <si>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</si>
  <si>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</si>
  <si>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</si>
  <si>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</si>
  <si>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</si>
  <si>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</si>
  <si>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</si>
  <si>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</si>
  <si>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</si>
  <si>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</si>
  <si>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</si>
  <si>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</si>
  <si>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</si>
  <si>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</si>
  <si>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</si>
  <si>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</si>
  <si>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</si>
  <si>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</si>
  <si>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</si>
  <si>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</si>
  <si>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</si>
  <si>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</si>
  <si>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</si>
  <si>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</si>
  <si>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</si>
  <si>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</si>
  <si>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</si>
  <si>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</si>
  <si>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</si>
  <si>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</si>
  <si>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</si>
  <si>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</si>
  <si>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</si>
  <si>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</si>
  <si>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</si>
  <si>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</si>
  <si>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</si>
  <si>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</si>
  <si>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</si>
  <si>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</si>
  <si>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</si>
  <si>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</si>
  <si>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</si>
  <si>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</si>
  <si>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</si>
  <si>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</si>
  <si>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</si>
  <si>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</si>
  <si>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</si>
  <si>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</si>
  <si>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</si>
  <si>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</si>
  <si>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</si>
  <si>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</si>
  <si>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</si>
  <si>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</si>
  <si>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</si>
  <si>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</si>
  <si>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</si>
  <si>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</si>
  <si>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</si>
  <si>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</si>
  <si>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</si>
  <si>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</si>
  <si>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</si>
  <si>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</si>
  <si>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</si>
  <si>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</si>
  <si>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</si>
  <si>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</si>
  <si>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</si>
  <si>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</si>
  <si>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</si>
  <si>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</si>
  <si>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</si>
  <si>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</si>
  <si>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</si>
  <si>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</si>
  <si>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</si>
  <si>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</si>
  <si>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</si>
  <si>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</si>
  <si>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</si>
  <si>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</si>
  <si>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</si>
  <si>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</si>
  <si>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</si>
  <si>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</si>
  <si>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</si>
  <si>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</si>
  <si>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</si>
  <si>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</si>
  <si>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</si>
  <si>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</si>
  <si>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</si>
  <si>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</si>
  <si>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</si>
  <si>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</si>
  <si>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</si>
  <si>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</si>
  <si>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</si>
  <si>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</si>
  <si>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</si>
  <si>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</si>
  <si>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</si>
  <si>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</si>
  <si>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</si>
  <si>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</si>
  <si>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</si>
  <si>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</si>
  <si>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</si>
  <si>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</si>
  <si>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</si>
  <si>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</si>
  <si>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</si>
  <si>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</si>
  <si>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</si>
  <si>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</si>
  <si>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</si>
  <si>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</si>
  <si>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</si>
  <si>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</si>
  <si>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</si>
  <si>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</si>
  <si>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</si>
  <si>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</si>
  <si>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</si>
  <si>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</si>
  <si>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</si>
  <si>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</si>
  <si>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</si>
  <si>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</si>
  <si>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</si>
  <si>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</si>
  <si>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</si>
  <si>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</si>
  <si>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</si>
  <si>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</si>
  <si>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</si>
  <si>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</si>
  <si>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</si>
  <si>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</si>
  <si>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</si>
  <si>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</si>
  <si>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</si>
  <si>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</si>
  <si>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</si>
  <si>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</si>
  <si>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</si>
  <si>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</si>
  <si>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</si>
  <si>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</si>
  <si>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</si>
  <si>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</si>
  <si>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</si>
  <si>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</si>
  <si>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</si>
  <si>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</si>
  <si>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</si>
  <si>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</si>
  <si>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</si>
  <si>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</si>
  <si>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</si>
  <si>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</si>
  <si>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</si>
  <si>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</si>
  <si>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</si>
  <si>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</si>
  <si>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</si>
  <si>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</si>
  <si>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</si>
  <si>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</si>
  <si>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</si>
  <si>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</si>
  <si>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</si>
  <si>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</si>
  <si>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</si>
  <si>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</si>
  <si>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</si>
  <si>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</si>
  <si>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</si>
  <si>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</si>
  <si>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</si>
  <si>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</si>
  <si>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</si>
  <si>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</si>
  <si>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</si>
  <si>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</si>
  <si>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</si>
  <si>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</si>
  <si>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</si>
  <si>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</si>
  <si>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</si>
  <si>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</si>
  <si>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</si>
  <si>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</si>
  <si>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</si>
  <si>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</si>
  <si>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</si>
  <si>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</si>
  <si>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</si>
  <si>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</si>
  <si>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</si>
  <si>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</si>
  <si>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</si>
  <si>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</si>
  <si>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</si>
  <si>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</si>
  <si>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</si>
  <si>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</si>
  <si>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</si>
  <si>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</si>
  <si>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</si>
  <si>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</si>
  <si>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</si>
  <si>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</si>
  <si>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</si>
  <si>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</si>
  <si>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</si>
  <si>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</si>
  <si>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</si>
  <si>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</si>
  <si>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</si>
  <si>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</si>
  <si>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</si>
  <si>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</si>
  <si>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</si>
  <si>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</si>
  <si>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</si>
  <si>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</si>
  <si>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</si>
  <si>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</si>
  <si>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</si>
  <si>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</si>
  <si>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</si>
  <si>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</si>
  <si>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</si>
  <si>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</si>
  <si>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</si>
  <si>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</si>
  <si>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</si>
  <si>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</si>
  <si>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</si>
  <si>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</si>
  <si>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</si>
  <si>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</si>
  <si>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</si>
  <si>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</si>
  <si>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</si>
  <si>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</si>
  <si>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</si>
  <si>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</si>
  <si>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</si>
  <si>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</si>
  <si>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</si>
  <si>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</si>
  <si>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</si>
  <si>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</si>
  <si>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</si>
  <si>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</si>
  <si>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</si>
  <si>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</si>
  <si>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</si>
  <si>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</si>
  <si>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</si>
  <si>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</si>
  <si>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</si>
  <si>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</si>
  <si>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</si>
  <si>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</si>
  <si>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</si>
  <si>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</si>
  <si>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</si>
  <si>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</si>
  <si>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</si>
  <si>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</si>
  <si>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</si>
  <si>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</si>
  <si>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</si>
  <si>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</si>
  <si>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</si>
  <si>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</si>
  <si>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</si>
  <si>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</si>
  <si>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</si>
  <si>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</si>
  <si>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</si>
  <si>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</si>
  <si>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</si>
  <si>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</si>
  <si>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</si>
  <si>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</si>
  <si>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</si>
  <si>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</si>
  <si>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</si>
  <si>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</si>
  <si>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</si>
  <si>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</si>
  <si>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</si>
  <si>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</si>
  <si>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</si>
  <si>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</si>
  <si>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</si>
  <si>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</si>
  <si>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</si>
  <si>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</si>
  <si>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</si>
  <si>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</si>
  <si>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</si>
  <si>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</si>
  <si>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</si>
  <si>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</si>
  <si>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</si>
  <si>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</si>
  <si>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</si>
  <si>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</si>
  <si>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</si>
  <si>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</si>
  <si>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</si>
  <si>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</si>
  <si>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</si>
  <si>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</si>
  <si>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</si>
  <si>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</si>
  <si>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</si>
  <si>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</si>
  <si>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</si>
  <si>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</si>
  <si>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</si>
  <si>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</si>
  <si>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</si>
  <si>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</si>
  <si>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</si>
  <si>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</si>
  <si>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</si>
  <si>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</si>
  <si>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</si>
  <si>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</si>
  <si>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</si>
  <si>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</si>
  <si>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</si>
  <si>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</si>
  <si>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</si>
  <si>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</si>
  <si>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</si>
  <si>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</si>
  <si>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</si>
  <si>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</si>
  <si>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</si>
  <si>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</si>
  <si>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</si>
  <si>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</si>
  <si>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</si>
  <si>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</si>
  <si>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</si>
  <si>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</si>
  <si>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</si>
  <si>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</si>
  <si>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</si>
  <si>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</si>
  <si>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</si>
  <si>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</si>
  <si>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</si>
  <si>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</si>
  <si>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</si>
  <si>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</si>
  <si>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</si>
  <si>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</si>
  <si>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</si>
  <si>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</si>
  <si>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</si>
  <si>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</si>
  <si>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</si>
  <si>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</si>
  <si>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</si>
  <si>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</si>
  <si>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</si>
  <si>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</si>
  <si>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</si>
  <si>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</si>
  <si>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</si>
  <si>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</si>
  <si>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</si>
  <si>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</si>
  <si>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</si>
  <si>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</si>
  <si>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</si>
  <si>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</si>
  <si>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</si>
  <si>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</si>
  <si>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</si>
  <si>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</si>
  <si>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</si>
  <si>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</si>
  <si>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</si>
  <si>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</si>
  <si>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</si>
  <si>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</si>
  <si>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</si>
  <si>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</si>
  <si>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</si>
  <si>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</si>
  <si>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</si>
  <si>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</si>
  <si>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</si>
  <si>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</si>
  <si>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</si>
  <si>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</si>
  <si>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</si>
  <si>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</si>
  <si>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</si>
  <si>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</si>
  <si>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</si>
  <si>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</si>
  <si>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</si>
  <si>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</si>
  <si>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</si>
  <si>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</si>
  <si>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</si>
  <si>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</si>
  <si>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</si>
  <si>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</si>
  <si>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</si>
  <si>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</si>
  <si>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</si>
  <si>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</si>
  <si>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</si>
  <si>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</si>
  <si>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</si>
  <si>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</si>
  <si>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</si>
  <si>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</si>
  <si>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</si>
  <si>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</si>
  <si>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</si>
  <si>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</si>
  <si>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</si>
  <si>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</si>
  <si>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</si>
  <si>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</si>
  <si>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</si>
  <si>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</si>
  <si>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</si>
  <si>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</si>
  <si>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</si>
  <si>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</si>
  <si>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</si>
  <si>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</si>
  <si>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</si>
  <si>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</si>
  <si>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</si>
  <si>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</si>
  <si>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</si>
  <si>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</si>
  <si>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</si>
  <si>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</si>
  <si>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</si>
  <si>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</si>
  <si>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</si>
  <si>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</si>
  <si>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</si>
  <si>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</si>
  <si>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</si>
  <si>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</si>
  <si>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</si>
  <si>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</si>
  <si>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</si>
  <si>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</si>
  <si>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</si>
  <si>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</si>
  <si>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</si>
  <si>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</si>
  <si>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</si>
  <si>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</si>
  <si>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</si>
  <si>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</si>
  <si>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</si>
  <si>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</si>
  <si>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</si>
  <si>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</si>
  <si>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</si>
  <si>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</si>
  <si>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</si>
  <si>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</si>
  <si>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</si>
  <si>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</si>
  <si>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</si>
  <si>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</si>
  <si>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</si>
  <si>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</si>
  <si>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</si>
  <si>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</si>
  <si>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</si>
  <si>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</si>
  <si>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</si>
  <si>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</si>
  <si>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</si>
  <si>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</si>
  <si>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</si>
  <si>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</si>
  <si>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</si>
  <si>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</si>
  <si>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</si>
  <si>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</si>
  <si>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</si>
  <si>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</si>
  <si>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</si>
  <si>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</si>
  <si>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</si>
  <si>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</si>
  <si>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</si>
  <si>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</si>
  <si>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</si>
  <si>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</si>
  <si>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</si>
  <si>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</si>
  <si>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</si>
  <si>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</si>
  <si>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</si>
  <si>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</si>
  <si>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</si>
  <si>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</si>
  <si>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</si>
  <si>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</si>
  <si>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</si>
  <si>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</si>
  <si>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</si>
  <si>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</si>
  <si>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</si>
  <si>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</si>
  <si>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</si>
  <si>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</si>
  <si>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</si>
  <si>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</si>
  <si>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</si>
  <si>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</si>
  <si>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</si>
  <si>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</si>
  <si>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</si>
  <si>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</si>
  <si>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</si>
  <si>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</si>
  <si>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</si>
  <si>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</si>
  <si>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</si>
  <si>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</si>
  <si>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</si>
  <si>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</si>
  <si>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</si>
  <si>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</si>
  <si>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</si>
  <si>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</si>
  <si>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</si>
  <si>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</si>
  <si>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</si>
  <si>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</si>
  <si>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</si>
  <si>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</si>
  <si>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</si>
  <si>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</si>
  <si>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</si>
  <si>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</si>
  <si>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</si>
  <si>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</si>
  <si>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</si>
  <si>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</si>
  <si>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</si>
  <si>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</si>
  <si>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</si>
  <si>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</si>
  <si>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</si>
  <si>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</si>
  <si>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</si>
  <si>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</si>
  <si>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</si>
  <si>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</si>
  <si>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</si>
  <si>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</si>
  <si>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</si>
  <si>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</si>
  <si>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</si>
  <si>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</si>
  <si>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</si>
  <si>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</si>
  <si>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</si>
  <si>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</si>
  <si>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</si>
  <si>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</si>
  <si>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</si>
  <si>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</si>
  <si>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</si>
  <si>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</si>
  <si>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</si>
  <si>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</si>
  <si>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</si>
  <si>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</si>
  <si>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</si>
  <si>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</si>
  <si>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</si>
  <si>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</si>
  <si>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</si>
  <si>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</si>
  <si>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</si>
  <si>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</si>
  <si>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</si>
  <si>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</si>
  <si>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</si>
  <si>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</si>
  <si>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</si>
  <si>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</si>
  <si>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</si>
  <si>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</si>
  <si>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</si>
  <si>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</si>
  <si>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</si>
  <si>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</si>
  <si>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</si>
  <si>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</si>
  <si>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</si>
  <si>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</si>
  <si>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</si>
  <si>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</si>
  <si>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</si>
  <si>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</si>
  <si>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</si>
  <si>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</si>
  <si>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</si>
  <si>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</si>
  <si>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</si>
  <si>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</si>
  <si>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</si>
  <si>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</si>
  <si>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</si>
  <si>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</si>
  <si>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</si>
  <si>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</si>
  <si>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</si>
  <si>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</si>
  <si>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</si>
  <si>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</si>
  <si>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</si>
  <si>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</si>
  <si>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</si>
  <si>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</si>
  <si>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</si>
  <si>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</si>
  <si>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</si>
  <si>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</si>
  <si>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</si>
  <si>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</si>
  <si>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</si>
  <si>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</si>
  <si>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</si>
  <si>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</si>
  <si>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</si>
  <si>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</si>
  <si>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</si>
  <si>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</si>
  <si>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</si>
  <si>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</si>
  <si>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</si>
  <si>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</si>
  <si>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</si>
  <si>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</si>
  <si>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</si>
  <si>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</si>
  <si>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</si>
  <si>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</si>
  <si>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</si>
  <si>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</si>
  <si>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</si>
  <si>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</si>
  <si>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</si>
  <si>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</si>
  <si>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</si>
  <si>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</si>
  <si>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</si>
  <si>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</si>
  <si>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</si>
  <si>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</si>
  <si>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</si>
  <si>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</si>
  <si>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</si>
  <si>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</si>
  <si>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</si>
  <si>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</si>
  <si>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</si>
  <si>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</si>
  <si>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</si>
  <si>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</si>
  <si>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</si>
  <si>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</si>
  <si>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</si>
  <si>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</si>
  <si>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</si>
  <si>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</si>
  <si>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</si>
  <si>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</si>
  <si>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</si>
  <si>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</si>
  <si>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</si>
  <si>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</si>
  <si>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</si>
  <si>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</si>
  <si>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</si>
  <si>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</si>
  <si>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</si>
  <si>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</si>
  <si>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</si>
  <si>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</si>
  <si>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</si>
  <si>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</si>
  <si>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</si>
  <si>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</si>
  <si>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</si>
  <si>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</si>
  <si>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</si>
  <si>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</si>
  <si>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</si>
  <si>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</si>
  <si>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</si>
  <si>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</si>
  <si>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</si>
  <si>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</si>
  <si>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</si>
  <si>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</si>
  <si>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</si>
  <si>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</si>
  <si>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</si>
  <si>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</si>
  <si>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</si>
  <si>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</si>
  <si>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</si>
  <si>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</si>
  <si>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</si>
  <si>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</si>
  <si>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</si>
  <si>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</si>
  <si>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</si>
  <si>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</si>
  <si>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</si>
  <si>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</si>
  <si>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</si>
  <si>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</si>
  <si>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</si>
  <si>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</si>
  <si>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</si>
  <si>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</si>
  <si>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</si>
  <si>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</si>
  <si>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</si>
  <si>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</si>
  <si>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</si>
  <si>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</si>
  <si>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</si>
  <si>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</si>
  <si>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</si>
  <si>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</si>
  <si>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</si>
  <si>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</si>
  <si>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</si>
  <si>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</si>
  <si>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</si>
  <si>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</si>
  <si>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</si>
  <si>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</si>
  <si>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</si>
  <si>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</si>
  <si>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</si>
  <si>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</si>
  <si>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</si>
  <si>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</si>
  <si>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</si>
  <si>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</si>
  <si>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</si>
  <si>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</si>
  <si>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</si>
  <si>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</si>
  <si>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</si>
  <si>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</si>
  <si>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</si>
  <si>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</si>
  <si>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</si>
  <si>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</si>
  <si>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</si>
  <si>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</si>
  <si>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</si>
  <si>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</si>
  <si>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</si>
  <si>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</si>
  <si>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</si>
  <si>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</si>
  <si>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</si>
  <si>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</si>
  <si>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</si>
  <si>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</si>
  <si>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</si>
  <si>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</si>
  <si>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</si>
  <si>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</si>
  <si>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</si>
  <si>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</si>
  <si>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</si>
  <si>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</si>
  <si>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</si>
  <si>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</si>
  <si>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</si>
  <si>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</si>
  <si>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</si>
  <si>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</si>
  <si>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</si>
  <si>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</si>
  <si>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</si>
  <si>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</si>
  <si>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</si>
  <si>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</si>
  <si>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</si>
  <si>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</si>
  <si>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</si>
  <si>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</si>
  <si>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</si>
  <si>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</si>
  <si>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</si>
  <si>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</si>
  <si>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</si>
  <si>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</si>
  <si>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</si>
  <si>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</si>
  <si>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</si>
  <si>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</si>
  <si>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</si>
  <si>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</si>
  <si>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</si>
  <si>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</si>
  <si>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</si>
  <si>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</si>
  <si>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</si>
  <si>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</si>
  <si>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</si>
  <si>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</si>
  <si>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</si>
  <si>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</si>
  <si>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</si>
  <si>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</si>
  <si>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</si>
  <si>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</si>
  <si>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</si>
  <si>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</si>
  <si>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</si>
  <si>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</si>
  <si>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</si>
  <si>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</si>
  <si>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</si>
  <si>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</si>
  <si>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</si>
  <si>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</si>
  <si>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</si>
  <si>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</si>
  <si>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</si>
  <si>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</si>
  <si>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</si>
  <si>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</si>
  <si>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</si>
  <si>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</si>
  <si>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</si>
  <si>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</si>
  <si>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</si>
  <si>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</si>
  <si>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</si>
  <si>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</si>
  <si>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</si>
  <si>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</si>
  <si>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</si>
  <si>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</si>
  <si>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</si>
  <si>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</si>
  <si>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</si>
  <si>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</si>
  <si>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</si>
  <si>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</si>
  <si>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</si>
  <si>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</si>
  <si>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</si>
  <si>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</si>
  <si>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</si>
  <si>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</si>
  <si>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</si>
  <si>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</si>
  <si>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</si>
  <si>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</si>
  <si>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</si>
  <si>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</si>
  <si>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</si>
  <si>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</si>
  <si>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</si>
  <si>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</si>
  <si>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</si>
  <si>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</si>
  <si>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</si>
  <si>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</si>
  <si>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</si>
  <si>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</si>
  <si>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</si>
  <si>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</si>
  <si>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</si>
  <si>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</si>
  <si>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</si>
  <si>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</si>
  <si>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</si>
  <si>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</si>
  <si>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</si>
  <si>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</si>
  <si>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</si>
  <si>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</si>
  <si>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</si>
  <si>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</si>
  <si>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</si>
  <si>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</si>
  <si>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</si>
  <si>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</si>
  <si>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</si>
  <si>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</si>
  <si>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</si>
  <si>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</si>
  <si>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</si>
  <si>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</si>
  <si>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</si>
  <si>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</si>
  <si>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</si>
  <si>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</si>
  <si>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</si>
  <si>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</si>
  <si>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</si>
  <si>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</si>
  <si>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</si>
  <si>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</si>
  <si>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</si>
  <si>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</si>
  <si>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</si>
  <si>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</si>
  <si>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</si>
  <si>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</si>
  <si>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</si>
  <si>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</si>
  <si>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</si>
  <si>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</si>
  <si>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</si>
  <si>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</si>
  <si>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</si>
  <si>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</si>
  <si>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</si>
  <si>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</si>
  <si>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</si>
  <si>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</si>
  <si>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</si>
  <si>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</si>
  <si>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</si>
  <si>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</si>
  <si>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</si>
  <si>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</si>
  <si>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</si>
  <si>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</si>
  <si>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</si>
  <si>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</si>
  <si>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</si>
  <si>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</si>
  <si>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</si>
  <si>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</si>
  <si>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</si>
  <si>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</si>
  <si>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</si>
  <si>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</si>
  <si>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</si>
  <si>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</si>
  <si>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</si>
  <si>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</si>
  <si>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</si>
  <si>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</si>
  <si>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</si>
  <si>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</si>
  <si>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</si>
  <si>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</si>
  <si>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</si>
  <si>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</si>
  <si>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</si>
  <si>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</si>
  <si>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</si>
  <si>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</si>
  <si>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</si>
  <si>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</si>
  <si>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</si>
  <si>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</si>
  <si>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</si>
  <si>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</si>
  <si>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</si>
  <si>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</si>
  <si>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</si>
  <si>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</si>
  <si>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</si>
  <si>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</si>
  <si>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</si>
  <si>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</si>
  <si>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</si>
  <si>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</si>
  <si>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</si>
  <si>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</si>
  <si>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</si>
  <si>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</si>
  <si>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</si>
  <si>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</si>
  <si>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</si>
  <si>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</si>
  <si>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</si>
  <si>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</si>
  <si>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</si>
  <si>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</si>
  <si>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</si>
  <si>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</si>
  <si>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</si>
  <si>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</si>
  <si>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</si>
  <si>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</si>
  <si>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</si>
  <si>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</si>
  <si>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</si>
  <si>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</si>
  <si>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</si>
  <si>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</si>
  <si>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</si>
  <si>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</si>
  <si>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</si>
  <si>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</si>
  <si>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</si>
  <si>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</si>
  <si>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</si>
  <si>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</si>
  <si>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</si>
  <si>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</si>
  <si>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</si>
  <si>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</si>
  <si>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</si>
  <si>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</si>
  <si>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</si>
  <si>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</si>
  <si>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</si>
  <si>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</si>
  <si>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</si>
  <si>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</si>
  <si>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</si>
  <si>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</si>
  <si>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</si>
  <si>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</si>
  <si>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</si>
  <si>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</si>
  <si>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</si>
  <si>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</si>
  <si>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</si>
  <si>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</si>
  <si>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</si>
  <si>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</si>
  <si>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</si>
  <si>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</si>
  <si>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</si>
  <si>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</si>
  <si>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</si>
  <si>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</si>
  <si>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</si>
  <si>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</si>
  <si>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</si>
  <si>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</si>
  <si>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</si>
  <si>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</si>
  <si>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</si>
  <si>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</si>
  <si>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</si>
  <si>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</si>
  <si>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</si>
  <si>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</si>
  <si>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</si>
  <si>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</si>
  <si>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</si>
  <si>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</si>
  <si>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</si>
  <si>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</si>
  <si>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</si>
  <si>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</si>
  <si>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</si>
  <si>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</si>
  <si>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</si>
  <si>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</si>
  <si>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</si>
  <si>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</si>
  <si>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</si>
  <si>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</si>
  <si>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</si>
  <si>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</si>
  <si>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</si>
  <si>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</si>
  <si>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</si>
  <si>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</si>
  <si>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</si>
  <si>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</si>
  <si>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</si>
  <si>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</si>
  <si>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</si>
  <si>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</si>
  <si>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</si>
  <si>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</si>
  <si>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</si>
  <si>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</si>
  <si>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</si>
  <si>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</si>
  <si>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</si>
  <si>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</si>
  <si>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</si>
  <si>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</si>
  <si>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</si>
  <si>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</si>
  <si>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</si>
  <si>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</si>
  <si>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</si>
  <si>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</si>
  <si>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</si>
  <si>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</si>
  <si>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</si>
  <si>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</si>
  <si>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</si>
  <si>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</si>
  <si>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</si>
  <si>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</si>
  <si>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</si>
  <si>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</si>
  <si>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</si>
  <si>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</si>
  <si>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</si>
  <si>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</si>
  <si>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</si>
  <si>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</si>
  <si>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</si>
  <si>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</si>
  <si>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</si>
  <si>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</si>
  <si>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</si>
  <si>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</si>
  <si>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</si>
  <si>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</si>
  <si>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</si>
  <si>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</si>
  <si>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</si>
  <si>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</si>
  <si>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</si>
  <si>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</si>
  <si>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</si>
  <si>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</si>
  <si>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</si>
  <si>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</si>
  <si>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</si>
  <si>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</si>
  <si>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</si>
  <si>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</si>
  <si>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</si>
  <si>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</si>
  <si>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</si>
  <si>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</si>
  <si>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</si>
  <si>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</si>
  <si>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</si>
  <si>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</si>
  <si>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</si>
  <si>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</si>
  <si>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</si>
  <si>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</si>
  <si>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</si>
  <si>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</si>
  <si>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</si>
  <si>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</si>
  <si>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</si>
  <si>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</si>
  <si>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</si>
  <si>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</si>
  <si>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</si>
  <si>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</si>
  <si>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</si>
  <si>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</si>
  <si>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</si>
  <si>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</si>
  <si>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</si>
  <si>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</si>
  <si>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</si>
  <si>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</si>
  <si>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</si>
  <si>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</si>
  <si>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</si>
  <si>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</si>
  <si>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</si>
  <si>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</si>
  <si>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</si>
  <si>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</si>
  <si>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</si>
  <si>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</si>
  <si>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</si>
  <si>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</si>
  <si>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</si>
  <si>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</si>
  <si>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</si>
  <si>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</si>
  <si>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</si>
  <si>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</si>
  <si>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</si>
  <si>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</si>
  <si>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</si>
  <si>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</si>
  <si>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</si>
  <si>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</si>
  <si>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</si>
  <si>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</si>
  <si>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</si>
  <si>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</si>
  <si>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</si>
  <si>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</si>
  <si>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</si>
  <si>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</si>
  <si>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</si>
  <si>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</si>
  <si>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</si>
  <si>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</si>
  <si>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</si>
  <si>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</si>
  <si>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</si>
  <si>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</si>
  <si>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</si>
  <si>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</si>
  <si>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</si>
  <si>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</si>
  <si>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</si>
  <si>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</si>
  <si>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</si>
  <si>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</si>
  <si>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</si>
  <si>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</si>
  <si>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</si>
  <si>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</si>
  <si>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</si>
  <si>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</si>
  <si>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</si>
  <si>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</si>
  <si>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</si>
  <si>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</si>
  <si>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</si>
  <si>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</si>
  <si>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</si>
  <si>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</si>
  <si>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</si>
  <si>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</si>
  <si>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</si>
  <si>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</si>
  <si>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</si>
  <si>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</si>
  <si>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</si>
  <si>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</si>
  <si>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</si>
  <si>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</si>
  <si>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</si>
  <si>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</si>
  <si>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</si>
  <si>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</si>
  <si>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</si>
  <si>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</si>
  <si>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</si>
  <si>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</si>
  <si>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</si>
  <si>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</si>
  <si>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</si>
  <si>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</si>
  <si>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</si>
  <si>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</si>
  <si>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</si>
  <si>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</si>
  <si>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</si>
  <si>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</si>
  <si>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</si>
  <si>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</si>
  <si>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</si>
  <si>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</si>
  <si>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</si>
  <si>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</si>
  <si>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</si>
  <si>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</si>
  <si>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</si>
  <si>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</si>
  <si>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</si>
  <si>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</si>
  <si>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</si>
  <si>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</si>
  <si>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</si>
  <si>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</si>
  <si>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</si>
  <si>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</si>
  <si>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</si>
  <si>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</si>
  <si>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</si>
  <si>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</si>
  <si>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</si>
  <si>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</si>
  <si>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</si>
  <si>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</si>
  <si>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</si>
  <si>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</si>
  <si>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</si>
  <si>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</si>
  <si>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</si>
  <si>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</si>
  <si>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</si>
  <si>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</si>
  <si>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</si>
  <si>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</si>
  <si>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</si>
  <si>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</si>
  <si>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</si>
  <si>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</si>
  <si>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</si>
  <si>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</si>
  <si>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</si>
  <si>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</si>
  <si>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</si>
  <si>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</si>
  <si>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</si>
  <si>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</si>
  <si>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</si>
  <si>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</si>
  <si>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</si>
  <si>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</si>
  <si>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</si>
  <si>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</si>
  <si>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</si>
  <si>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</si>
  <si>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</si>
  <si>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</si>
  <si>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</si>
  <si>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</si>
  <si>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</si>
  <si>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</si>
  <si>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</si>
  <si>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</si>
  <si>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</si>
  <si>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</si>
  <si>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</si>
  <si>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</si>
  <si>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</si>
  <si>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</si>
  <si>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</si>
  <si>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</si>
  <si>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</si>
  <si>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</si>
  <si>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</si>
  <si>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</si>
  <si>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</si>
  <si>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</si>
  <si>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</si>
  <si>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</si>
  <si>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</si>
  <si>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</si>
  <si>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</si>
  <si>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</si>
  <si>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</si>
  <si>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</si>
  <si>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</si>
  <si>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</si>
  <si>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</si>
  <si>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</si>
  <si>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</si>
  <si>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</si>
  <si>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</si>
  <si>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</si>
  <si>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</si>
  <si>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</si>
  <si>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</si>
  <si>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</si>
  <si>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</si>
  <si>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</si>
  <si>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</si>
  <si>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</si>
  <si>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</si>
  <si>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</si>
  <si>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</si>
  <si>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</si>
  <si>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</si>
  <si>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</si>
  <si>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</si>
  <si>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</si>
  <si>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</si>
  <si>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</si>
  <si>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</si>
  <si>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</si>
  <si>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</si>
  <si>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</si>
  <si>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</si>
  <si>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</si>
  <si>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</si>
  <si>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</si>
  <si>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</si>
  <si>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</si>
  <si>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</si>
  <si>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</si>
  <si>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</si>
  <si>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</si>
  <si>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</si>
  <si>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</si>
  <si>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</si>
  <si>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</si>
  <si>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</si>
  <si>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</si>
  <si>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</si>
  <si>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</si>
  <si>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</si>
  <si>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</si>
  <si>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</si>
  <si>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</si>
  <si>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</si>
  <si>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</si>
  <si>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</si>
  <si>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</si>
  <si>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</si>
  <si>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</si>
  <si>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</si>
  <si>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</si>
  <si>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</si>
  <si>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</si>
  <si>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</si>
  <si>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</si>
  <si>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</si>
  <si>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</si>
  <si>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</si>
  <si>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</si>
  <si>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</si>
  <si>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</si>
  <si>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</si>
  <si>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</si>
  <si>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</si>
  <si>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</si>
  <si>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</si>
  <si>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</si>
  <si>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</si>
  <si>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</si>
  <si>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</si>
  <si>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</si>
  <si>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</si>
  <si>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</si>
  <si>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</si>
  <si>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</si>
  <si>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</si>
  <si>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</si>
  <si>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</si>
  <si>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</si>
  <si>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</si>
  <si>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</si>
  <si>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</si>
  <si>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</si>
  <si>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</si>
  <si>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</si>
  <si>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</si>
  <si>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</si>
  <si>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</si>
  <si>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</si>
  <si>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</si>
  <si>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</si>
  <si>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</si>
  <si>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</si>
  <si>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</si>
  <si>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</si>
  <si>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</si>
  <si>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</si>
  <si>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</si>
  <si>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</si>
  <si>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</si>
  <si>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</si>
  <si>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</si>
  <si>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</si>
  <si>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</si>
  <si>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</si>
  <si>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</si>
  <si>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</si>
  <si>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</si>
  <si>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</si>
  <si>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</si>
  <si>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</si>
  <si>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</si>
  <si>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</si>
  <si>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</si>
  <si>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</si>
  <si>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</si>
  <si>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</si>
  <si>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</si>
  <si>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</si>
  <si>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</si>
  <si>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</si>
  <si>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</si>
  <si>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</si>
  <si>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</si>
  <si>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</si>
  <si>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</si>
  <si>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</si>
  <si>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</si>
  <si>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</si>
  <si>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</si>
  <si>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</si>
  <si>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</si>
  <si>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</si>
  <si>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</si>
  <si>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</si>
  <si>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</si>
  <si>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</si>
  <si>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</si>
  <si>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</si>
  <si>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</si>
  <si>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</si>
  <si>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</si>
  <si>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</si>
  <si>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</si>
  <si>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</si>
  <si>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</si>
  <si>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</si>
  <si>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</si>
  <si>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</si>
  <si>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</si>
  <si>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</si>
  <si>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</si>
  <si>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</si>
  <si>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</si>
  <si>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</si>
  <si>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</si>
  <si>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</si>
  <si>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</si>
  <si>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</si>
  <si>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</si>
  <si>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</si>
  <si>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</si>
  <si>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</si>
  <si>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</si>
  <si>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</si>
  <si>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</si>
  <si>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</si>
  <si>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</si>
  <si>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</si>
  <si>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</si>
  <si>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</si>
  <si>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</si>
  <si>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</si>
  <si>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</si>
  <si>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</si>
  <si>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</si>
  <si>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</si>
  <si>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</si>
  <si>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</si>
  <si>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</si>
  <si>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</si>
  <si>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</si>
  <si>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</si>
  <si>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</si>
  <si>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</si>
  <si>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</si>
  <si>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</si>
  <si>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</si>
  <si>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</si>
  <si>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</si>
  <si>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</si>
  <si>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</si>
  <si>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</si>
  <si>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</si>
  <si>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</si>
  <si>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</si>
  <si>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</si>
  <si>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</si>
  <si>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</si>
  <si>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</si>
  <si>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</si>
  <si>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</si>
  <si>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</si>
  <si>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</si>
  <si>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</si>
  <si>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</si>
  <si>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</si>
  <si>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</si>
  <si>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</si>
  <si>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</si>
  <si>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</si>
  <si>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</si>
  <si>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</si>
  <si>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</si>
  <si>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</si>
  <si>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</si>
  <si>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</si>
  <si>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</si>
  <si>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</si>
  <si>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</si>
  <si>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</si>
  <si>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</si>
  <si>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</si>
  <si>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</si>
  <si>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</si>
  <si>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</si>
  <si>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</si>
  <si>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</si>
  <si>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</si>
  <si>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</si>
  <si>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</si>
  <si>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</si>
  <si>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</si>
  <si>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</si>
  <si>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</si>
  <si>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</si>
  <si>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</si>
  <si>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</si>
  <si>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</si>
  <si>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</si>
  <si>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</si>
  <si>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</si>
  <si>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</si>
  <si>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</si>
  <si>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</si>
  <si>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</si>
  <si>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</si>
  <si>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</si>
  <si>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</si>
  <si>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</si>
  <si>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</si>
  <si>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</si>
  <si>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</si>
  <si>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</si>
  <si>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</si>
  <si>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</si>
  <si>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</si>
  <si>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</si>
  <si>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</si>
  <si>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</si>
  <si>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</si>
  <si>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</si>
  <si>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</si>
  <si>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</si>
  <si>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</si>
  <si>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</si>
  <si>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</si>
  <si>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</si>
  <si>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</si>
  <si>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</si>
  <si>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</si>
  <si>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</si>
  <si>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</si>
  <si>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</si>
  <si>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</si>
  <si>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</si>
  <si>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</si>
  <si>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</si>
  <si>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</si>
  <si>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</si>
  <si>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</si>
  <si>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</si>
  <si>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</si>
  <si>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</si>
  <si>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</si>
  <si>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</si>
  <si>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</si>
  <si>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</si>
  <si>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</si>
  <si>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</si>
  <si>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</si>
  <si>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</si>
  <si>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</si>
  <si>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</si>
  <si>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</si>
  <si>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</si>
  <si>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</si>
  <si>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</si>
  <si>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</si>
  <si>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</si>
  <si>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</si>
  <si>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</si>
  <si>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</si>
  <si>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</si>
  <si>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</si>
  <si>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</si>
  <si>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</si>
  <si>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</si>
  <si>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</si>
  <si>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</si>
  <si>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</si>
  <si>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</si>
  <si>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</si>
  <si>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</si>
  <si>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</si>
  <si>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</si>
  <si>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</si>
  <si>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</si>
  <si>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</si>
  <si>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</si>
  <si>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</si>
  <si>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</si>
  <si>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</si>
  <si>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</si>
  <si>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</si>
  <si>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</si>
  <si>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</si>
  <si>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</si>
  <si>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</si>
  <si>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</si>
  <si>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</si>
  <si>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</si>
  <si>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</si>
  <si>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</si>
  <si>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</si>
  <si>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</si>
  <si>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</si>
  <si>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</si>
  <si>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</si>
  <si>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</si>
  <si>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</si>
  <si>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</si>
  <si>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</si>
  <si>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</si>
  <si>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</si>
  <si>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</si>
  <si>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</si>
  <si>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</si>
  <si>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</si>
  <si>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</si>
  <si>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</si>
  <si>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</si>
  <si>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</si>
  <si>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</si>
  <si>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</si>
  <si>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</si>
  <si>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</si>
  <si>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</si>
  <si>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</si>
  <si>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</si>
  <si>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</si>
  <si>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</si>
  <si>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</si>
  <si>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</si>
  <si>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</si>
  <si>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</si>
  <si>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</si>
  <si>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</si>
  <si>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</si>
  <si>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</si>
  <si>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</si>
  <si>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</si>
  <si>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</si>
  <si>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</si>
  <si>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</si>
  <si>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</si>
  <si>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</si>
  <si>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</si>
  <si>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</si>
  <si>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</si>
  <si>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</si>
  <si>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</si>
  <si>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</si>
  <si>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</si>
  <si>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</si>
  <si>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</si>
  <si>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</si>
  <si>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</si>
  <si>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</si>
  <si>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</si>
  <si>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</si>
  <si>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</si>
  <si>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</si>
  <si>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</si>
  <si>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</si>
  <si>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</si>
  <si>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</si>
  <si>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</si>
  <si>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</si>
  <si>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</si>
  <si>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</si>
  <si>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</si>
  <si>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</si>
  <si>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</si>
  <si>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</si>
  <si>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</si>
  <si>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</si>
  <si>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</si>
  <si>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</si>
  <si>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</si>
  <si>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</si>
  <si>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</si>
  <si>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</si>
  <si>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</si>
  <si>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</si>
  <si>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</si>
  <si>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</si>
  <si>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</si>
  <si>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</si>
  <si>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</si>
  <si>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</si>
  <si>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</si>
  <si>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</si>
  <si>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</si>
  <si>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</si>
  <si>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</si>
  <si>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</si>
  <si>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</si>
  <si>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</si>
  <si>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</si>
  <si>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</si>
  <si>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</si>
  <si>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</si>
  <si>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</si>
  <si>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</si>
  <si>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</si>
  <si>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</si>
  <si>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</si>
  <si>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</si>
  <si>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</si>
  <si>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</si>
  <si>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</si>
  <si>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</si>
  <si>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</si>
  <si>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</si>
  <si>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</si>
  <si>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</si>
  <si>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</si>
  <si>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</si>
  <si>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</si>
  <si>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</si>
  <si>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</si>
  <si>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</si>
  <si>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</si>
  <si>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</si>
  <si>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</si>
  <si>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</si>
  <si>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</si>
  <si>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</si>
  <si>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</si>
  <si>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</si>
  <si>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</si>
  <si>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</si>
  <si>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</si>
  <si>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</si>
  <si>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</si>
  <si>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</si>
  <si>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</si>
  <si>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</si>
  <si>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</si>
  <si>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</si>
  <si>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</si>
  <si>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</si>
  <si>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</si>
  <si>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</si>
  <si>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</si>
  <si>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</si>
  <si>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</si>
  <si>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</si>
  <si>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</si>
  <si>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</si>
  <si>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</si>
  <si>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</si>
  <si>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</si>
  <si>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</si>
  <si>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</si>
  <si>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</si>
  <si>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</si>
  <si>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</si>
  <si>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</si>
  <si>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</si>
  <si>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</si>
  <si>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</si>
  <si>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</si>
  <si>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</si>
  <si>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</si>
  <si>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</si>
  <si>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</si>
  <si>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</si>
  <si>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</si>
  <si>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</si>
  <si>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</si>
  <si>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</si>
  <si>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</si>
  <si>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</si>
  <si>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</si>
  <si>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</si>
  <si>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</si>
  <si>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</si>
  <si>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</si>
  <si>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</si>
  <si>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</si>
  <si>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</si>
  <si>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</si>
  <si>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</si>
  <si>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</si>
  <si>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</si>
  <si>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</si>
  <si>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</si>
  <si>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</si>
  <si>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</si>
  <si>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</si>
  <si>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</si>
  <si>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</si>
  <si>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</si>
  <si>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</si>
  <si>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</si>
  <si>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</si>
  <si>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</si>
  <si>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</si>
  <si>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</si>
  <si>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</si>
  <si>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</si>
  <si>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</si>
  <si>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</si>
  <si>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</si>
  <si>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</si>
  <si>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</si>
  <si>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</si>
  <si>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</si>
  <si>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</si>
  <si>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</si>
  <si>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</si>
  <si>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</si>
  <si>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</si>
  <si>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</si>
  <si>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</si>
  <si>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</si>
  <si>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</si>
  <si>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</si>
  <si>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</si>
  <si>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</si>
  <si>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</si>
  <si>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</si>
  <si>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</si>
  <si>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</si>
  <si>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</si>
  <si>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</si>
  <si>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</si>
  <si>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</si>
  <si>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</si>
  <si>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</si>
  <si>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</si>
  <si>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</si>
  <si>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</si>
  <si>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</si>
  <si>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</si>
  <si>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</si>
  <si>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</si>
  <si>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</si>
  <si>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</si>
  <si>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</si>
  <si>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</si>
  <si>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</si>
  <si>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</si>
  <si>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</si>
  <si>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</si>
  <si>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</si>
  <si>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</si>
  <si>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</si>
  <si>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</si>
  <si>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</si>
  <si>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</si>
  <si>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</si>
  <si>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</si>
  <si>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</si>
  <si>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</si>
  <si>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</si>
  <si>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</si>
  <si>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</si>
  <si>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</si>
  <si>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</si>
  <si>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</si>
  <si>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</si>
  <si>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</si>
  <si>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</si>
  <si>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</si>
  <si>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</si>
  <si>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</si>
  <si>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</si>
  <si>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</si>
  <si>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</si>
  <si>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</si>
  <si>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</si>
  <si>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</si>
  <si>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</si>
  <si>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</si>
  <si>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</si>
  <si>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</si>
  <si>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</si>
  <si>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</si>
  <si>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</si>
  <si>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</si>
  <si>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</si>
  <si>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</si>
  <si>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</si>
  <si>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</si>
  <si>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</si>
  <si>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</si>
  <si>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</si>
  <si>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</si>
  <si>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</si>
  <si>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</si>
  <si>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</si>
  <si>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</si>
  <si>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</si>
  <si>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</si>
  <si>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</si>
  <si>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</si>
  <si>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</si>
  <si>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</si>
  <si>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</si>
  <si>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</si>
  <si>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</si>
  <si>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</si>
  <si>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</si>
  <si>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</si>
  <si>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</si>
  <si>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</si>
  <si>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</si>
  <si>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</si>
  <si>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</si>
  <si>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</si>
  <si>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</si>
  <si>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</si>
  <si>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</si>
  <si>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</si>
  <si>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</si>
  <si>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</si>
  <si>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</si>
  <si>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</si>
  <si>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</si>
  <si>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</si>
  <si>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</si>
  <si>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</si>
  <si>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</si>
  <si>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</si>
  <si>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</si>
  <si>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</si>
  <si>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</si>
  <si>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</si>
  <si>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</si>
  <si>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</si>
  <si>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</si>
  <si>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</si>
  <si>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</si>
  <si>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</si>
  <si>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</si>
  <si>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</si>
  <si>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</si>
  <si>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</si>
  <si>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</si>
  <si>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</si>
  <si>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</si>
  <si>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</si>
  <si>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</si>
  <si>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</si>
  <si>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</si>
  <si>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</si>
  <si>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</si>
  <si>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</si>
  <si>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</si>
  <si>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</si>
  <si>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</si>
  <si>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</si>
  <si>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</si>
  <si>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</si>
  <si>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</si>
  <si>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</si>
  <si>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</si>
  <si>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</si>
  <si>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</si>
  <si>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</si>
  <si>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</si>
  <si>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</si>
  <si>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</si>
  <si>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</si>
  <si>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</si>
  <si>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</si>
  <si>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</si>
  <si>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</si>
  <si>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</si>
  <si>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</si>
  <si>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</si>
  <si>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</si>
  <si>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</si>
  <si>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</si>
  <si>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</si>
  <si>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</si>
  <si>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</si>
  <si>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</si>
  <si>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</si>
  <si>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</si>
  <si>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</si>
  <si>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</si>
  <si>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</si>
  <si>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</si>
  <si>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</si>
  <si>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</si>
  <si>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</si>
  <si>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</si>
  <si>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</si>
  <si>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</si>
  <si>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</si>
  <si>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</si>
  <si>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</si>
  <si>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</si>
  <si>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</si>
  <si>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</si>
  <si>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</si>
  <si>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</si>
  <si>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</si>
  <si>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</si>
  <si>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</si>
  <si>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</si>
  <si>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</si>
  <si>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</si>
  <si>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</si>
  <si>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</si>
  <si>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</si>
  <si>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</si>
  <si>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</si>
  <si>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</si>
  <si>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</si>
  <si>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</si>
  <si>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</si>
  <si>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</si>
  <si>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</si>
  <si>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</si>
  <si>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</si>
  <si>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</si>
  <si>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</si>
  <si>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</si>
  <si>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</si>
  <si>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</si>
  <si>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</si>
  <si>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</si>
  <si>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</si>
  <si>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</si>
  <si>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</si>
  <si>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</si>
  <si>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</si>
  <si>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</si>
  <si>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</si>
  <si>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</si>
  <si>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</si>
  <si>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</si>
  <si>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</si>
  <si>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</si>
  <si>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</si>
  <si>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</si>
  <si>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</si>
  <si>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</si>
  <si>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</si>
  <si>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</si>
  <si>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</si>
  <si>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</si>
  <si>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</si>
  <si>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</si>
  <si>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</si>
  <si>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</si>
  <si>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</si>
  <si>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</si>
  <si>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</si>
  <si>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</si>
  <si>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</si>
  <si>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</si>
  <si>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</si>
  <si>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</si>
  <si>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</si>
  <si>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</si>
  <si>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</si>
  <si>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</si>
  <si>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</si>
  <si>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</si>
  <si>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</si>
  <si>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</si>
  <si>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</si>
  <si>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</si>
  <si>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</si>
  <si>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</si>
  <si>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</si>
  <si>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</si>
  <si>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</si>
  <si>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</si>
  <si>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</si>
  <si>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</si>
  <si>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</si>
  <si>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</si>
  <si>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</si>
  <si>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</si>
  <si>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</si>
  <si>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</si>
  <si>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</si>
  <si>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</si>
  <si>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</si>
  <si>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</si>
  <si>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</si>
  <si>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</si>
  <si>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</si>
  <si>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</si>
  <si>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</si>
  <si>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</si>
  <si>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</si>
  <si>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</si>
  <si>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</si>
  <si>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</si>
  <si>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</si>
  <si>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</si>
  <si>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</si>
  <si>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</si>
  <si>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</si>
  <si>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</si>
  <si>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</si>
  <si>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</si>
  <si>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</si>
  <si>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</si>
  <si>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</si>
  <si>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</si>
  <si>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</si>
  <si>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</si>
  <si>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</si>
  <si>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</si>
  <si>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</si>
  <si>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</si>
  <si>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</si>
  <si>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</si>
  <si>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</si>
  <si>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</si>
  <si>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</si>
  <si>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</si>
  <si>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</si>
  <si>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</si>
  <si>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</si>
  <si>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</si>
  <si>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</si>
  <si>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</si>
  <si>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</si>
  <si>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</si>
  <si>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</si>
  <si>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</si>
  <si>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</si>
  <si>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</si>
  <si>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</si>
  <si>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</si>
  <si>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</si>
  <si>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</si>
  <si>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</si>
  <si>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</si>
  <si>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</si>
  <si>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</si>
  <si>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</si>
  <si>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</si>
  <si>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</si>
  <si>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</si>
  <si>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</si>
  <si>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</si>
  <si>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</si>
  <si>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</si>
  <si>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</si>
  <si>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</si>
  <si>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</si>
  <si>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</si>
  <si>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</si>
  <si>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</si>
  <si>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</si>
  <si>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</si>
  <si>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</si>
  <si>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</si>
  <si>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</si>
  <si>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</si>
  <si>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</si>
  <si>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</si>
  <si>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</si>
  <si>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</si>
  <si>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</si>
  <si>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</si>
  <si>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</si>
  <si>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</si>
  <si>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</si>
  <si>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</si>
  <si>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</si>
  <si>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</si>
  <si>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</si>
  <si>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</si>
  <si>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</si>
  <si>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</si>
  <si>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</si>
  <si>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</si>
  <si>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</si>
  <si>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</si>
  <si>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</si>
  <si>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</si>
  <si>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</si>
  <si>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</si>
  <si>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</si>
  <si>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</si>
  <si>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</si>
  <si>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</si>
  <si>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</si>
  <si>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</si>
  <si>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</si>
  <si>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</si>
  <si>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</si>
  <si>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</si>
  <si>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</si>
  <si>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</si>
  <si>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</si>
  <si>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</si>
  <si>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</si>
  <si>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</si>
  <si>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</si>
  <si>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</si>
  <si>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</si>
  <si>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</si>
  <si>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</si>
  <si>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</si>
  <si>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</si>
  <si>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</si>
  <si>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</si>
  <si>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</si>
  <si>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</si>
  <si>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</si>
  <si>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</si>
  <si>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</si>
  <si>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</si>
  <si>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</si>
  <si>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</si>
  <si>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</si>
  <si>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</si>
  <si>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</si>
  <si>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</si>
  <si>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</si>
  <si>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</si>
  <si>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</si>
  <si>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</si>
  <si>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</si>
  <si>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</si>
  <si>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</si>
  <si>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</si>
  <si>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</si>
  <si>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</si>
  <si>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</si>
  <si>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</si>
  <si>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</si>
  <si>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</si>
  <si>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</si>
  <si>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</si>
  <si>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</si>
  <si>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</si>
  <si>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</si>
  <si>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</si>
  <si>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</si>
  <si>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</si>
  <si>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</si>
  <si>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</si>
  <si>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</si>
  <si>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</si>
  <si>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</si>
  <si>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</si>
  <si>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</si>
  <si>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</si>
  <si>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</si>
  <si>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</si>
  <si>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</si>
  <si>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</si>
  <si>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</si>
  <si>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</si>
  <si>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</si>
  <si>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</si>
  <si>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</si>
  <si>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</si>
  <si>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</si>
  <si>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</si>
  <si>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</si>
  <si>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</si>
  <si>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</si>
  <si>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</si>
  <si>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</si>
  <si>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</si>
  <si>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</si>
  <si>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</si>
  <si>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</si>
  <si>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</si>
  <si>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</si>
  <si>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</si>
  <si>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</si>
  <si>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</si>
  <si>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</si>
  <si>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</si>
  <si>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</si>
  <si>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</si>
  <si>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</si>
  <si>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</si>
  <si>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</si>
  <si>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</si>
  <si>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</si>
  <si>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</si>
  <si>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</si>
  <si>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</si>
  <si>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</si>
  <si>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</si>
  <si>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</si>
  <si>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</si>
  <si>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</si>
  <si>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</si>
  <si>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</si>
  <si>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</si>
  <si>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</si>
  <si>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</si>
  <si>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</si>
  <si>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</si>
  <si>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</si>
  <si>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</si>
  <si>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</si>
  <si>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</si>
  <si>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</si>
  <si>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</si>
  <si>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</si>
  <si>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</si>
  <si>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</si>
  <si>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</si>
  <si>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</si>
  <si>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</si>
  <si>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</si>
  <si>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</si>
  <si>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</si>
  <si>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</si>
  <si>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</si>
  <si>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</si>
  <si>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</si>
  <si>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</si>
  <si>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</si>
  <si>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</si>
  <si>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</si>
  <si>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</si>
  <si>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</si>
  <si>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</si>
  <si>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</si>
  <si>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</si>
  <si>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</si>
  <si>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</si>
  <si>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</si>
  <si>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</si>
  <si>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</si>
  <si>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</si>
  <si>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</si>
  <si>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</si>
  <si>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</si>
  <si>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</si>
  <si>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</si>
  <si>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</si>
  <si>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</si>
  <si>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</si>
  <si>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</si>
  <si>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</si>
  <si>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</si>
  <si>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</si>
  <si>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</si>
  <si>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</si>
  <si>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</si>
  <si>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</si>
  <si>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</si>
  <si>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</si>
  <si>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</si>
  <si>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</si>
  <si>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</si>
  <si>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</si>
  <si>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</si>
  <si>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</si>
  <si>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</si>
  <si>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</si>
  <si>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</si>
  <si>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</si>
  <si>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</si>
  <si>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</si>
  <si>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</si>
  <si>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</si>
  <si>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</si>
  <si>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</si>
  <si>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</si>
  <si>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</si>
  <si>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</si>
  <si>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</si>
  <si>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</si>
  <si>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</si>
  <si>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</si>
  <si>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</si>
  <si>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</si>
  <si>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</si>
  <si>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</si>
  <si>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</si>
  <si>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</si>
  <si>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</si>
  <si>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</si>
  <si>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</si>
  <si>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</si>
  <si>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</si>
  <si>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</si>
  <si>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</si>
  <si>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</si>
  <si>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</si>
  <si>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</si>
  <si>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</si>
  <si>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</si>
  <si>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</si>
  <si>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</si>
  <si>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</si>
  <si>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</si>
  <si>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</si>
  <si>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</si>
  <si>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</si>
  <si>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</si>
  <si>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</si>
  <si>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</si>
  <si>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</si>
  <si>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</si>
  <si>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</si>
  <si>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</si>
  <si>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</si>
  <si>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</si>
  <si>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</si>
  <si>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</si>
  <si>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</si>
  <si>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</si>
  <si>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</si>
  <si>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</si>
  <si>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</si>
  <si>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</si>
  <si>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</si>
  <si>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</si>
  <si>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</si>
  <si>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</si>
  <si>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</si>
  <si>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</si>
  <si>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</si>
  <si>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</si>
  <si>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</si>
  <si>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</si>
  <si>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</si>
  <si>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</si>
  <si>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</si>
  <si>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</si>
  <si>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</si>
  <si>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</si>
  <si>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</si>
  <si>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</si>
  <si>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</si>
  <si>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</si>
  <si>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</si>
  <si>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</si>
  <si>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</si>
  <si>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</si>
  <si>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</si>
  <si>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</si>
  <si>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</si>
  <si>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</si>
  <si>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</si>
  <si>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</si>
  <si>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</si>
  <si>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</si>
  <si>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</si>
  <si>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</si>
  <si>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</si>
  <si>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</si>
  <si>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</si>
  <si>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</si>
  <si>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</si>
  <si>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</si>
  <si>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</si>
  <si>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</si>
  <si>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</si>
  <si>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</si>
  <si>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</si>
  <si>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</si>
  <si>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</si>
  <si>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</si>
  <si>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</si>
  <si>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</si>
  <si>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</si>
  <si>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</si>
  <si>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</si>
  <si>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</si>
  <si>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</si>
  <si>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</si>
  <si>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</si>
  <si>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</si>
  <si>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</si>
  <si>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</si>
  <si>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</si>
  <si>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</si>
  <si>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</si>
  <si>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</si>
  <si>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</si>
  <si>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</si>
  <si>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</si>
  <si>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</si>
  <si>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</si>
  <si>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</si>
  <si>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</si>
  <si>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</si>
  <si>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</si>
  <si>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</si>
  <si>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</si>
  <si>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</si>
  <si>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</si>
  <si>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</si>
  <si>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</si>
  <si>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</si>
  <si>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</si>
  <si>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</si>
  <si>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</si>
  <si>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</si>
  <si>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</si>
  <si>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</si>
  <si>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</si>
  <si>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</si>
  <si>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</si>
  <si>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</si>
  <si>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</si>
  <si>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</si>
  <si>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</si>
  <si>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</si>
  <si>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</si>
  <si>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</si>
  <si>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</si>
  <si>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</si>
  <si>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</si>
  <si>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</si>
  <si>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</si>
  <si>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</si>
  <si>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</si>
  <si>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</si>
  <si>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</si>
  <si>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</si>
  <si>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</si>
  <si>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</si>
  <si>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</si>
  <si>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</si>
  <si>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</si>
  <si>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</si>
  <si>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</si>
  <si>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</si>
  <si>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</si>
  <si>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</si>
  <si>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</si>
  <si>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</si>
  <si>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</si>
  <si>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</si>
  <si>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</si>
  <si>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</si>
  <si>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</si>
  <si>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</si>
  <si>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</si>
  <si>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</si>
  <si>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</si>
  <si>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</si>
  <si>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</si>
  <si>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</si>
  <si>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</si>
  <si>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</si>
  <si>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</si>
  <si>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</si>
  <si>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</si>
  <si>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</si>
  <si>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</si>
  <si>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</si>
  <si>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</si>
  <si>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</si>
  <si>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</si>
  <si>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</si>
  <si>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</si>
  <si>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</si>
  <si>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</si>
  <si>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</si>
  <si>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</si>
  <si>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</si>
  <si>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</si>
  <si>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</si>
  <si>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</si>
  <si>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</si>
  <si>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</si>
  <si>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</si>
  <si>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</si>
  <si>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</si>
  <si>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</si>
  <si>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</si>
  <si>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</si>
  <si>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</si>
  <si>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</si>
  <si>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</si>
  <si>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</si>
  <si>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</si>
  <si>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</si>
  <si>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</si>
  <si>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</si>
  <si>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</si>
  <si>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</si>
  <si>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</si>
  <si>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</si>
  <si>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</si>
  <si>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</si>
  <si>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</si>
  <si>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</si>
  <si>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</si>
  <si>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</si>
  <si>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</si>
  <si>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</si>
  <si>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</si>
  <si>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</si>
  <si>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</si>
  <si>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</si>
  <si>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</si>
  <si>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</si>
  <si>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</si>
  <si>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</si>
  <si>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</si>
  <si>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</si>
  <si>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</si>
  <si>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</si>
  <si>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</si>
  <si>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</si>
  <si>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</si>
  <si>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</si>
  <si>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</si>
  <si>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</si>
  <si>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</si>
  <si>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</si>
  <si>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</si>
  <si>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</si>
  <si>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</si>
  <si>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</si>
  <si>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</si>
  <si>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</si>
  <si>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</si>
  <si>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</si>
  <si>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</si>
  <si>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</si>
  <si>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</si>
  <si>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</si>
  <si>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</si>
  <si>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</si>
  <si>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</si>
  <si>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</si>
  <si>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</si>
  <si>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</si>
  <si>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</si>
  <si>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</si>
  <si>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</si>
  <si>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</si>
  <si>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</si>
  <si>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</si>
  <si>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</si>
  <si>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</si>
  <si>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</si>
  <si>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</si>
  <si>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</si>
  <si>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</si>
  <si>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</si>
  <si>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</si>
  <si>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</si>
  <si>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</si>
  <si>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</si>
  <si>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</si>
  <si>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</si>
  <si>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</si>
  <si>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</si>
  <si>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</si>
  <si>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</si>
  <si>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</si>
  <si>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</si>
  <si>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</si>
  <si>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</si>
  <si>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</si>
  <si>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</si>
  <si>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</si>
  <si>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</si>
  <si>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</si>
  <si>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</si>
  <si>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</si>
  <si>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</si>
  <si>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</si>
  <si>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</si>
  <si>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</si>
  <si>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</si>
  <si>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</si>
  <si>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</si>
  <si>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</si>
  <si>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</si>
  <si>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</si>
  <si>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</si>
  <si>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</si>
  <si>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</si>
  <si>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</si>
  <si>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</si>
  <si>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</si>
  <si>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</si>
  <si>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</si>
  <si>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</si>
  <si>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</si>
  <si>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</si>
  <si>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</si>
  <si>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</si>
  <si>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</si>
  <si>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</si>
  <si>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</si>
  <si>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</si>
  <si>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</si>
  <si>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</si>
  <si>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</si>
  <si>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</si>
  <si>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</si>
  <si>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</si>
  <si>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</si>
  <si>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</si>
  <si>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</si>
  <si>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</si>
  <si>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</si>
  <si>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</si>
  <si>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</si>
  <si>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</si>
  <si>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</si>
  <si>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</si>
  <si>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</si>
  <si>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</si>
  <si>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</si>
  <si>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</si>
  <si>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</si>
  <si>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</si>
  <si>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</si>
  <si>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</si>
  <si>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</si>
  <si>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</si>
  <si>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</si>
  <si>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</si>
  <si>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</si>
  <si>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</si>
  <si>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</si>
  <si>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</si>
  <si>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</si>
  <si>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</si>
  <si>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</si>
  <si>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</si>
  <si>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</si>
  <si>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</si>
  <si>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</si>
  <si>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</si>
  <si>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</si>
  <si>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</si>
  <si>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</si>
  <si>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</si>
  <si>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</si>
  <si>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</si>
  <si>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</si>
  <si>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</si>
  <si>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</si>
  <si>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</si>
  <si>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</si>
  <si>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</si>
  <si>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</si>
  <si>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</si>
  <si>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</si>
  <si>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</si>
  <si>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</si>
  <si>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</si>
  <si>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</si>
  <si>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</si>
  <si>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</si>
  <si>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</si>
  <si>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</si>
  <si>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</si>
  <si>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</si>
  <si>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</si>
  <si>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</si>
  <si>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</si>
  <si>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</si>
  <si>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</si>
  <si>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</si>
  <si>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</si>
  <si>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</si>
  <si>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</si>
  <si>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</si>
  <si>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</si>
  <si>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</si>
  <si>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</si>
  <si>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</si>
  <si>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</si>
  <si>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</si>
  <si>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</si>
  <si>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</si>
  <si>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</si>
  <si>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</si>
  <si>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</si>
  <si>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</si>
  <si>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</si>
  <si>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</si>
  <si>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</si>
  <si>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</si>
  <si>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</si>
  <si>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</si>
  <si>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</si>
  <si>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</si>
  <si>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</si>
  <si>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</si>
  <si>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</si>
  <si>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</si>
  <si>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</si>
  <si>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</si>
  <si>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</si>
  <si>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</si>
  <si>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</si>
  <si>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</si>
  <si>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</si>
  <si>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</si>
  <si>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</si>
  <si>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</si>
  <si>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</si>
  <si>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</si>
  <si>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</si>
  <si>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</si>
  <si>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</si>
  <si>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</si>
  <si>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</si>
  <si>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</si>
  <si>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</si>
  <si>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</si>
  <si>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</si>
  <si>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</si>
  <si>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</si>
  <si>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</si>
  <si>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</si>
  <si>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</si>
  <si>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</si>
  <si>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</si>
  <si>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</si>
  <si>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</si>
  <si>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</si>
  <si>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</si>
  <si>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</si>
  <si>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</si>
  <si>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</si>
  <si>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</si>
  <si>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</si>
  <si>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</si>
  <si>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</si>
  <si>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</si>
  <si>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</si>
  <si>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</si>
  <si>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</si>
  <si>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</si>
  <si>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</si>
  <si>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</si>
  <si>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</si>
  <si>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</si>
  <si>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</si>
  <si>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</si>
  <si>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</si>
  <si>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</si>
  <si>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</si>
  <si>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</si>
  <si>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</si>
  <si>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</si>
  <si>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</si>
  <si>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</si>
  <si>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</si>
  <si>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</si>
  <si>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</si>
  <si>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</si>
  <si>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</si>
  <si>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</si>
  <si>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</si>
  <si>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</si>
  <si>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</si>
  <si>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</si>
  <si>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</si>
  <si>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</si>
  <si>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</si>
  <si>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</si>
  <si>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</si>
  <si>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</si>
  <si>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</si>
  <si>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</si>
  <si>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</si>
  <si>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</si>
  <si>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</si>
  <si>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</si>
  <si>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</si>
  <si>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</si>
  <si>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</si>
  <si>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</si>
  <si>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</si>
  <si>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</si>
  <si>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</si>
  <si>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</si>
  <si>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</si>
  <si>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</si>
  <si>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</si>
  <si>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</si>
  <si>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</si>
  <si>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</si>
  <si>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</si>
  <si>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</si>
  <si>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</si>
  <si>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</si>
  <si>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</si>
  <si>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</si>
  <si>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</si>
  <si>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</si>
  <si>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</si>
  <si>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</si>
  <si>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</si>
  <si>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</si>
  <si>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</si>
  <si>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</si>
  <si>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</si>
  <si>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</si>
  <si>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</si>
  <si>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</si>
  <si>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</si>
  <si>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</si>
  <si>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</si>
  <si>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</si>
  <si>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</si>
  <si>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</si>
  <si>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</si>
  <si>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</si>
  <si>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</si>
  <si>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</si>
  <si>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</si>
  <si>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</si>
  <si>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</si>
  <si>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</si>
  <si>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</si>
  <si>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</si>
  <si>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</si>
  <si>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</si>
  <si>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</si>
  <si>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</si>
  <si>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</si>
  <si>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</si>
  <si>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</si>
  <si>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</si>
  <si>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</si>
  <si>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</si>
  <si>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</si>
  <si>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</si>
  <si>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</si>
  <si>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</si>
  <si>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</si>
  <si>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</si>
  <si>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</si>
  <si>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</si>
  <si>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</si>
  <si>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</si>
  <si>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</si>
  <si>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</si>
  <si>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</si>
  <si>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</si>
  <si>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</si>
  <si>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</si>
  <si>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</si>
  <si>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</si>
  <si>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</si>
  <si>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</si>
  <si>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</si>
  <si>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</si>
  <si>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</si>
  <si>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</si>
  <si>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</si>
  <si>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</si>
  <si>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</si>
  <si>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</si>
  <si>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</si>
  <si>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</si>
  <si>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</si>
  <si>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</si>
  <si>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</si>
  <si>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</si>
  <si>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</si>
  <si>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</si>
  <si>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</si>
  <si>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</si>
  <si>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</si>
  <si>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</si>
  <si>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</si>
  <si>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</si>
  <si>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</si>
  <si>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</si>
  <si>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</si>
  <si>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</si>
  <si>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</si>
  <si>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</si>
  <si>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</si>
  <si>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</si>
  <si>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</si>
  <si>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</si>
  <si>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</si>
  <si>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</si>
  <si>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</si>
  <si>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</si>
  <si>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</si>
  <si>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</si>
  <si>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</si>
  <si>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</si>
  <si>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</si>
  <si>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</si>
  <si>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</si>
  <si>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</si>
  <si>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</si>
  <si>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</si>
  <si>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</si>
  <si>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</si>
  <si>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</si>
  <si>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</si>
  <si>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</si>
  <si>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</si>
  <si>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</si>
  <si>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</si>
  <si>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</si>
  <si>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</si>
  <si>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</si>
  <si>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</si>
  <si>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</si>
  <si>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</si>
  <si>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</si>
  <si>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</si>
  <si>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</si>
  <si>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</si>
  <si>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</si>
  <si>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</si>
  <si>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</si>
  <si>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</si>
  <si>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</si>
  <si>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</si>
  <si>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</si>
  <si>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</si>
  <si>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</si>
  <si>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</si>
  <si>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</si>
  <si>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</si>
  <si>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</si>
  <si>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</si>
  <si>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</si>
  <si>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</si>
  <si>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</si>
  <si>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</si>
  <si>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</si>
  <si>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</si>
  <si>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</si>
  <si>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</si>
  <si>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</si>
  <si>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</si>
  <si>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</si>
  <si>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</si>
  <si>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</si>
  <si>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</si>
  <si>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</si>
  <si>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</si>
  <si>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</si>
  <si>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</si>
  <si>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</si>
  <si>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</si>
  <si>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</si>
  <si>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</si>
  <si>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</si>
  <si>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</si>
  <si>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</si>
  <si>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</si>
  <si>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</si>
  <si>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</si>
  <si>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</si>
  <si>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</si>
  <si>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</si>
  <si>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</si>
  <si>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</si>
  <si>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</si>
  <si>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</si>
  <si>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</si>
  <si>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</si>
  <si>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</si>
  <si>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</si>
  <si>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</si>
  <si>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</si>
  <si>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</si>
  <si>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</si>
  <si>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</si>
  <si>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</si>
  <si>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</si>
  <si>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</si>
  <si>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</si>
  <si>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</si>
  <si>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</si>
  <si>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</si>
  <si>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</si>
  <si>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</si>
  <si>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</si>
  <si>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</si>
  <si>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</si>
  <si>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</si>
  <si>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</si>
  <si>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</si>
  <si>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</si>
  <si>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</si>
  <si>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</si>
  <si>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</si>
  <si>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</si>
  <si>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</si>
  <si>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</si>
  <si>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</si>
  <si>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</si>
  <si>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</si>
  <si>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</si>
  <si>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</si>
  <si>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</si>
  <si>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</si>
  <si>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</si>
  <si>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</si>
  <si>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</si>
  <si>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</si>
  <si>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</si>
  <si>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</si>
  <si>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</si>
  <si>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</si>
  <si>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</si>
  <si>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</si>
  <si>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</si>
  <si>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</si>
  <si>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</si>
  <si>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</si>
  <si>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</si>
  <si>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</si>
  <si>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</si>
  <si>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</si>
  <si>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</si>
  <si>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</si>
  <si>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</si>
  <si>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</si>
  <si>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</si>
  <si>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</si>
  <si>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</si>
  <si>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</si>
  <si>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</si>
  <si>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</si>
  <si>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</si>
  <si>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</si>
  <si>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</si>
  <si>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</si>
  <si>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</si>
  <si>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</si>
  <si>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</si>
  <si>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</si>
  <si>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</si>
  <si>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</si>
  <si>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</si>
  <si>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</si>
  <si>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</si>
  <si>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</si>
  <si>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</si>
  <si>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</si>
  <si>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</si>
  <si>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</si>
  <si>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</si>
  <si>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</si>
  <si>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</si>
  <si>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</si>
  <si>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</si>
  <si>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</si>
  <si>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</si>
  <si>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</si>
  <si>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</si>
  <si>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</si>
  <si>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</si>
  <si>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</si>
  <si>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</si>
  <si>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</si>
  <si>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</si>
  <si>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</si>
  <si>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</si>
  <si>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</si>
  <si>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</si>
  <si>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</si>
  <si>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</si>
  <si>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</si>
  <si>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</si>
  <si>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</si>
  <si>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</si>
  <si>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</si>
  <si>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</si>
  <si>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</si>
  <si>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</si>
  <si>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</si>
  <si>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</si>
  <si>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</si>
  <si>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</si>
  <si>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</si>
  <si>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</si>
  <si>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</si>
  <si>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</si>
  <si>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</si>
  <si>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</si>
  <si>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</si>
  <si>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</si>
  <si>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</si>
  <si>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</si>
  <si>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</si>
  <si>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</si>
  <si>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</si>
  <si>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</si>
  <si>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</si>
  <si>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</si>
  <si>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</si>
  <si>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</si>
  <si>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</si>
  <si>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</si>
  <si>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</si>
  <si>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</si>
  <si>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</si>
  <si>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</si>
  <si>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</si>
  <si>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</si>
  <si>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</si>
  <si>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</si>
  <si>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</si>
  <si>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</si>
  <si>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</si>
  <si>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</si>
  <si>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</si>
  <si>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</si>
  <si>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</si>
  <si>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</si>
  <si>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</si>
  <si>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</si>
  <si>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</si>
  <si>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</si>
  <si>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</si>
  <si>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</si>
  <si>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</si>
  <si>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</si>
  <si>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</si>
  <si>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</si>
  <si>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</si>
  <si>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</si>
  <si>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</si>
  <si>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</si>
  <si>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</si>
  <si>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</si>
  <si>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</si>
  <si>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</si>
  <si>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</si>
  <si>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</si>
  <si>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</si>
  <si>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</si>
  <si>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</si>
  <si>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</si>
  <si>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</si>
  <si>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</si>
  <si>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</si>
  <si>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</si>
  <si>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</si>
  <si>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</si>
  <si>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</si>
  <si>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</si>
  <si>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</si>
  <si>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</si>
  <si>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</si>
  <si>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</si>
  <si>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</si>
  <si>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</si>
  <si>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</si>
  <si>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</si>
  <si>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</si>
  <si>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</si>
  <si>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</si>
  <si>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</si>
  <si>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</si>
  <si>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</si>
  <si>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</si>
  <si>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</si>
  <si>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</si>
  <si>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</si>
  <si>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</si>
  <si>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</si>
  <si>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</si>
  <si>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</si>
  <si>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</si>
  <si>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</si>
  <si>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</si>
  <si>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</si>
  <si>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</si>
  <si>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</si>
  <si>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</si>
  <si>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</si>
  <si>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</si>
  <si>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</si>
  <si>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</si>
  <si>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</si>
  <si>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</si>
  <si>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</si>
  <si>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</si>
  <si>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</si>
  <si>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</si>
  <si>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</si>
  <si>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</si>
  <si>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</si>
  <si>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</si>
  <si>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</si>
  <si>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</si>
  <si>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</si>
  <si>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</si>
  <si>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</si>
  <si>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</si>
  <si>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</si>
  <si>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</si>
  <si>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</si>
  <si>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</si>
  <si>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</si>
  <si>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</si>
  <si>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</si>
  <si>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</si>
  <si>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</si>
  <si>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</si>
  <si>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</si>
  <si>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</si>
  <si>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</si>
  <si>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</si>
  <si>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</si>
  <si>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</si>
  <si>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</si>
  <si>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</si>
  <si>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</si>
  <si>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</si>
  <si>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</si>
  <si>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</si>
  <si>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</si>
  <si>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</si>
  <si>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</si>
  <si>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</si>
  <si>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</si>
  <si>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</si>
  <si>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</si>
  <si>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</si>
  <si>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</si>
  <si>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</si>
  <si>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</si>
  <si>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</si>
  <si>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</si>
  <si>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</si>
  <si>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</si>
  <si>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</si>
  <si>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</si>
  <si>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</si>
  <si>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</si>
  <si>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</si>
  <si>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</si>
  <si>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</si>
  <si>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</si>
  <si>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</si>
  <si>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</si>
  <si>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</si>
  <si>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</si>
  <si>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</si>
  <si>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</si>
  <si>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</si>
  <si>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</si>
  <si>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</si>
  <si>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</si>
  <si>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</si>
  <si>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</si>
  <si>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</si>
  <si>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</si>
  <si>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</si>
  <si>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</si>
  <si>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</si>
  <si>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</si>
  <si>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</si>
  <si>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</si>
  <si>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</si>
  <si>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</si>
  <si>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</si>
  <si>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</si>
  <si>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</si>
  <si>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</si>
  <si>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</si>
  <si>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</si>
  <si>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</si>
  <si>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</si>
  <si>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</si>
  <si>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</si>
  <si>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</si>
  <si>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</si>
  <si>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</si>
  <si>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</si>
  <si>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</si>
  <si>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</si>
  <si>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</si>
  <si>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</si>
  <si>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</si>
  <si>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</si>
  <si>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</si>
  <si>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</si>
  <si>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</si>
  <si>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</si>
  <si>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</si>
  <si>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</si>
  <si>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</si>
  <si>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</si>
  <si>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</si>
  <si>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</si>
  <si>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</si>
  <si>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</si>
  <si>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</si>
  <si>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</si>
  <si>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</si>
  <si>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</si>
  <si>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</si>
  <si>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</si>
  <si>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</si>
  <si>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</si>
  <si>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</si>
  <si>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</si>
  <si>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</si>
  <si>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</si>
  <si>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</si>
  <si>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</si>
  <si>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</si>
  <si>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</si>
  <si>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</si>
  <si>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</si>
  <si>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</si>
  <si>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</si>
  <si>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</si>
  <si>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</si>
  <si>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</si>
  <si>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</si>
  <si>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</si>
  <si>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</si>
  <si>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</si>
  <si>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</si>
  <si>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</si>
  <si>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</si>
  <si>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</si>
  <si>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</si>
  <si>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</si>
  <si>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</si>
  <si>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</si>
  <si>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</si>
  <si>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</si>
  <si>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</si>
  <si>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</si>
  <si>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</si>
  <si>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</si>
  <si>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</si>
  <si>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</si>
  <si>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</si>
  <si>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</si>
  <si>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</si>
  <si>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</si>
  <si>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</si>
  <si>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</si>
  <si>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</si>
  <si>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</si>
  <si>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</si>
  <si>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</si>
  <si>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</si>
  <si>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</si>
  <si>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</si>
  <si>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</si>
  <si>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</si>
  <si>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</si>
  <si>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</si>
  <si>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</si>
  <si>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</si>
  <si>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</si>
  <si>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</si>
  <si>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</si>
  <si>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</si>
  <si>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</si>
  <si>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</si>
  <si>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</si>
  <si>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</si>
  <si>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</si>
  <si>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</si>
  <si>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</si>
  <si>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</si>
  <si>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</si>
  <si>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</si>
  <si>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</si>
  <si>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</si>
  <si>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</si>
  <si>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</si>
  <si>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</si>
  <si>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</si>
  <si>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</si>
  <si>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</si>
  <si>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</si>
  <si>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</si>
  <si>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</si>
  <si>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</si>
  <si>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</si>
  <si>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</si>
  <si>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</si>
  <si>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</si>
  <si>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</si>
  <si>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</si>
  <si>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</si>
  <si>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</si>
  <si>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</si>
  <si>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</si>
  <si>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</si>
  <si>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</si>
  <si>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</si>
  <si>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</si>
  <si>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</si>
  <si>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</si>
  <si>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</si>
  <si>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</si>
  <si>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</si>
  <si>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</si>
  <si>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</si>
  <si>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</si>
  <si>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</si>
  <si>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</si>
  <si>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</si>
  <si>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</si>
  <si>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</si>
  <si>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</si>
  <si>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</si>
  <si>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</si>
  <si>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</si>
  <si>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</si>
  <si>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</si>
  <si>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</si>
  <si>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</si>
  <si>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</si>
  <si>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</si>
  <si>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</si>
  <si>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</si>
  <si>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</si>
  <si>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</si>
  <si>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</si>
  <si>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</si>
  <si>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</si>
  <si>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</si>
  <si>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</si>
  <si>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</si>
  <si>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</si>
  <si>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</si>
  <si>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</si>
  <si>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</si>
  <si>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</si>
  <si>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</si>
  <si>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</si>
  <si>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</si>
  <si>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</si>
  <si>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</si>
  <si>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</si>
  <si>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</si>
  <si>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</si>
  <si>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</si>
  <si>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</si>
  <si>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</si>
  <si>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</si>
  <si>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</si>
  <si>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</si>
  <si>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</si>
  <si>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</si>
  <si>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</si>
  <si>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</si>
  <si>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</si>
  <si>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</si>
  <si>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</si>
  <si>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</si>
  <si>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</si>
  <si>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</si>
  <si>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</si>
  <si>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</si>
  <si>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</si>
  <si>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</si>
  <si>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</si>
  <si>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</si>
  <si>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</si>
  <si>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</si>
  <si>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</si>
  <si>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</si>
  <si>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</si>
  <si>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</si>
  <si>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</si>
  <si>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</si>
  <si>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</si>
  <si>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</si>
  <si>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</si>
  <si>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</si>
  <si>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</si>
  <si>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</si>
  <si>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</si>
  <si>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</si>
  <si>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</si>
  <si>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</si>
  <si>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</si>
  <si>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</si>
  <si>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</si>
  <si>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</si>
  <si>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</si>
  <si>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</si>
  <si>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</si>
  <si>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</si>
  <si>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</si>
  <si>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</si>
  <si>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</si>
  <si>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</si>
  <si>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</si>
  <si>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</si>
  <si>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</si>
  <si>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</si>
  <si>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</si>
  <si>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</si>
  <si>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</si>
  <si>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</si>
  <si>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</si>
  <si>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</si>
  <si>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</si>
  <si>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</si>
  <si>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</si>
  <si>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</si>
  <si>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</si>
  <si>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</si>
  <si>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</si>
  <si>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</si>
  <si>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</si>
  <si>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</si>
  <si>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</si>
  <si>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</si>
  <si>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</si>
  <si>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</si>
  <si>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</si>
  <si>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</si>
  <si>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</si>
  <si>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</si>
  <si>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</si>
  <si>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</si>
  <si>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</si>
  <si>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</si>
  <si>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</si>
  <si>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</si>
  <si>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</si>
  <si>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</si>
  <si>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</si>
  <si>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</si>
  <si>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</si>
  <si>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</si>
  <si>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</si>
  <si>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</si>
  <si>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</si>
  <si>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</si>
  <si>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</si>
  <si>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</si>
  <si>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</si>
  <si>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</si>
  <si>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</si>
  <si>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</si>
  <si>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</si>
  <si>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</si>
  <si>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</si>
  <si>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</si>
  <si>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</si>
  <si>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</si>
  <si>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</si>
  <si>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</si>
  <si>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</si>
  <si>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</si>
  <si>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</si>
  <si>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</si>
  <si>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</si>
  <si>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</si>
  <si>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</si>
  <si>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</si>
  <si>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</si>
  <si>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</si>
  <si>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</si>
  <si>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</si>
  <si>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</si>
  <si>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</si>
  <si>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</si>
  <si>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</si>
  <si>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</si>
  <si>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</si>
  <si>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</si>
  <si>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</si>
  <si>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</si>
  <si>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</si>
  <si>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</si>
  <si>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</si>
  <si>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</si>
  <si>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</si>
  <si>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</si>
  <si>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</si>
  <si>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</si>
  <si>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</si>
  <si>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</si>
  <si>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</si>
  <si>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</si>
  <si>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</si>
  <si>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</si>
  <si>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</si>
  <si>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</si>
  <si>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</si>
  <si>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</si>
  <si>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</si>
  <si>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</si>
  <si>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</si>
  <si>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</si>
  <si>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</si>
  <si>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</si>
  <si>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</si>
  <si>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</si>
  <si>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</si>
  <si>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</si>
  <si>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</si>
  <si>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</si>
  <si>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</si>
  <si>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</si>
  <si>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</si>
  <si>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</si>
  <si>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</si>
  <si>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</si>
  <si>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</si>
  <si>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</si>
  <si>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</si>
  <si>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</si>
  <si>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</si>
  <si>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</si>
  <si>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</si>
  <si>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</si>
  <si>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</si>
  <si>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</si>
  <si>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</si>
  <si>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</si>
  <si>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</si>
  <si>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</si>
  <si>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</si>
  <si>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</si>
  <si>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</si>
  <si>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</si>
  <si>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</si>
  <si>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</si>
  <si>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</si>
  <si>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</si>
  <si>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</si>
  <si>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</si>
  <si>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</si>
  <si>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</si>
  <si>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</si>
  <si>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</si>
  <si>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</si>
  <si>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</si>
  <si>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</si>
  <si>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</si>
  <si>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</si>
  <si>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</si>
  <si>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</si>
  <si>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</si>
  <si>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</si>
  <si>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</si>
  <si>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</si>
  <si>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</si>
  <si>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</si>
  <si>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</si>
  <si>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</si>
  <si>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</si>
  <si>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</si>
  <si>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</si>
  <si>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</si>
  <si>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</si>
  <si>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</si>
  <si>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</si>
  <si>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</si>
  <si>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</si>
  <si>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</si>
  <si>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</si>
  <si>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</si>
  <si>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</si>
  <si>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</si>
  <si>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</si>
  <si>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</si>
  <si>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</si>
  <si>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</si>
  <si>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</si>
  <si>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</si>
  <si>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</si>
  <si>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</si>
  <si>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</si>
  <si>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</si>
  <si>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</si>
  <si>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</si>
  <si>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</si>
  <si>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</si>
  <si>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</si>
  <si>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</si>
  <si>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</si>
  <si>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</si>
  <si>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</si>
  <si>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</si>
  <si>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</si>
  <si>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</si>
  <si>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</si>
  <si>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</si>
  <si>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</si>
  <si>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</si>
  <si>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</si>
  <si>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</si>
  <si>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</si>
  <si>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</si>
  <si>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</si>
  <si>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</si>
  <si>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</si>
  <si>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</si>
  <si>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</si>
  <si>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</si>
  <si>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</si>
  <si>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</si>
  <si>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</si>
  <si>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</si>
  <si>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</si>
  <si>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</si>
  <si>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</si>
  <si>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</si>
  <si>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</si>
  <si>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</si>
  <si>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</si>
  <si>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</si>
  <si>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</si>
  <si>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</si>
  <si>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</si>
  <si>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</si>
  <si>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</si>
  <si>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</si>
  <si>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</si>
  <si>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</si>
  <si>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</si>
  <si>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</si>
  <si>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</si>
  <si>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</si>
  <si>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</si>
  <si>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</si>
  <si>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</si>
  <si>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</si>
  <si>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</si>
  <si>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</si>
  <si>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</si>
  <si>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</si>
  <si>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</si>
  <si>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</si>
  <si>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</si>
  <si>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</si>
  <si>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</si>
  <si>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</si>
  <si>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</si>
  <si>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</si>
  <si>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</si>
  <si>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</si>
  <si>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</si>
  <si>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</si>
  <si>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</si>
  <si>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</si>
  <si>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</si>
  <si>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</si>
  <si>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</si>
  <si>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</si>
  <si>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</si>
  <si>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</si>
  <si>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</si>
  <si>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</si>
  <si>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</si>
  <si>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</si>
  <si>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</si>
  <si>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</si>
  <si>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</si>
  <si>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</si>
  <si>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</si>
  <si>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</si>
  <si>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</si>
  <si>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</si>
  <si>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</si>
  <si>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</si>
  <si>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</si>
  <si>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</si>
  <si>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</si>
  <si>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</si>
  <si>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</si>
  <si>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</si>
  <si>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</si>
  <si>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</si>
  <si>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</si>
  <si>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</si>
  <si>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</si>
  <si>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</si>
  <si>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</si>
  <si>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</si>
  <si>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</si>
  <si>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</si>
  <si>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</si>
  <si>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</si>
  <si>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</si>
  <si>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</si>
  <si>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</si>
  <si>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</si>
  <si>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</si>
  <si>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</si>
  <si>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</si>
  <si>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</si>
  <si>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</si>
  <si>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</si>
  <si>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</si>
  <si>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</si>
  <si>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</si>
  <si>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</si>
  <si>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</si>
  <si>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</si>
  <si>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</si>
  <si>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</si>
  <si>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</si>
  <si>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</si>
  <si>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</si>
  <si>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</si>
  <si>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</si>
  <si>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</si>
  <si>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</si>
  <si>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</si>
  <si>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</si>
  <si>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</si>
  <si>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</si>
  <si>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</si>
  <si>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</si>
  <si>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</si>
  <si>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</si>
  <si>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</si>
  <si>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</si>
  <si>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</si>
  <si>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</si>
  <si>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</si>
  <si>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</si>
  <si>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</si>
  <si>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</si>
  <si>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</si>
  <si>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</si>
  <si>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</si>
  <si>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</si>
  <si>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</si>
  <si>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</si>
  <si>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</si>
  <si>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</si>
  <si>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</si>
  <si>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</si>
  <si>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</si>
  <si>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</si>
  <si>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</si>
  <si>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</si>
  <si>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</si>
  <si>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</si>
  <si>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</si>
  <si>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</si>
  <si>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</si>
  <si>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</si>
  <si>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</si>
  <si>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</si>
  <si>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</si>
  <si>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</si>
  <si>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</si>
  <si>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</si>
  <si>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</si>
  <si>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</si>
  <si>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</si>
  <si>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</si>
  <si>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</si>
  <si>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</si>
  <si>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</si>
  <si>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</si>
  <si>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</si>
  <si>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</si>
  <si>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</si>
  <si>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</si>
  <si>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</si>
  <si>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</si>
  <si>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</si>
  <si>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</si>
  <si>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</si>
  <si>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</si>
  <si>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</si>
  <si>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</si>
  <si>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</si>
  <si>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</si>
  <si>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</si>
  <si>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</si>
  <si>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</si>
  <si>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</si>
  <si>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</si>
  <si>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</si>
  <si>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</si>
  <si>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</si>
  <si>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</si>
  <si>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</si>
  <si>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</si>
  <si>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</si>
  <si>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</si>
  <si>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</si>
  <si>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</si>
  <si>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</si>
  <si>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</si>
  <si>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</si>
  <si>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</si>
  <si>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</si>
  <si>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</si>
  <si>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</si>
  <si>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</si>
  <si>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</si>
  <si>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</si>
  <si>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</si>
  <si>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</si>
  <si>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</si>
  <si>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</si>
  <si>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</si>
  <si>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</si>
  <si>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</si>
  <si>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</si>
  <si>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</si>
  <si>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</si>
  <si>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</si>
  <si>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</si>
  <si>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</si>
  <si>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</si>
  <si>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</si>
  <si>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</si>
  <si>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</si>
  <si>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</si>
  <si>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</si>
  <si>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</si>
  <si>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</si>
  <si>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</si>
  <si>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</si>
  <si>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</si>
  <si>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</si>
  <si>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</si>
  <si>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</si>
  <si>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</si>
  <si>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</si>
  <si>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</si>
  <si>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</si>
  <si>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</si>
  <si>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</si>
  <si>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</si>
  <si>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</si>
  <si>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</si>
  <si>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</si>
  <si>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</si>
  <si>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</si>
  <si>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</si>
  <si>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</si>
  <si>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</si>
  <si>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</si>
  <si>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</si>
  <si>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</si>
  <si>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</si>
  <si>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</si>
  <si>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</si>
  <si>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</si>
  <si>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</si>
  <si>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</si>
  <si>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</si>
  <si>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</si>
  <si>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</si>
  <si>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</si>
  <si>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</si>
  <si>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</si>
  <si>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</si>
  <si>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</si>
  <si>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</si>
  <si>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</si>
  <si>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</si>
  <si>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</si>
  <si>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</si>
  <si>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</si>
  <si>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</si>
  <si>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</si>
  <si>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</si>
  <si>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</si>
  <si>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</si>
  <si>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</si>
  <si>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</si>
  <si>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</si>
  <si>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</si>
  <si>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</si>
  <si>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</si>
  <si>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</si>
  <si>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</si>
  <si>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</si>
  <si>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</si>
  <si>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</si>
  <si>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</si>
  <si>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</si>
  <si>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</si>
  <si>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</si>
  <si>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</si>
  <si>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</si>
  <si>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</si>
  <si>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</si>
  <si>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</si>
  <si>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</si>
  <si>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</si>
  <si>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</si>
  <si>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</si>
  <si>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</si>
  <si>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</si>
  <si>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</si>
  <si>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</si>
  <si>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</si>
  <si>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</si>
  <si>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</si>
  <si>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</si>
  <si>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</si>
  <si>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</si>
  <si>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</si>
  <si>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</si>
  <si>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</si>
  <si>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</si>
  <si>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</si>
  <si>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</si>
  <si>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</si>
  <si>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</si>
  <si>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</si>
  <si>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</si>
  <si>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</si>
  <si>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</si>
  <si>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</si>
  <si>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</si>
  <si>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</si>
  <si>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</si>
  <si>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</si>
  <si>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</si>
  <si>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</si>
  <si>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</si>
  <si>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</si>
  <si>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</si>
  <si>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</si>
  <si>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</si>
  <si>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</si>
  <si>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</si>
  <si>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</si>
  <si>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</si>
  <si>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</si>
  <si>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</si>
  <si>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</si>
  <si>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</si>
  <si>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</si>
  <si>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</si>
  <si>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</si>
  <si>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</si>
  <si>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</si>
  <si>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</si>
  <si>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</si>
  <si>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</si>
  <si>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</si>
  <si>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</si>
  <si>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</si>
  <si>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</si>
  <si>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</si>
  <si>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</si>
  <si>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</si>
  <si>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</si>
  <si>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</si>
  <si>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</si>
  <si>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</si>
  <si>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</si>
  <si>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</si>
  <si>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</si>
  <si>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</si>
  <si>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</si>
  <si>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</si>
  <si>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</si>
  <si>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</si>
  <si>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</si>
  <si>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</si>
  <si>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</si>
  <si>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</si>
  <si>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</si>
  <si>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</si>
  <si>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</si>
  <si>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</si>
  <si>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</si>
  <si>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</si>
  <si>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</si>
  <si>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</si>
  <si>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</si>
  <si>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</si>
  <si>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</si>
  <si>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</si>
  <si>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</si>
  <si>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</si>
  <si>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</si>
  <si>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</si>
  <si>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</si>
  <si>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</si>
  <si>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</si>
  <si>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</si>
  <si>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</si>
  <si>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</si>
  <si>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</si>
  <si>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</si>
  <si>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</si>
  <si>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</si>
  <si>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</si>
  <si>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</si>
  <si>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</si>
  <si>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</si>
  <si>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</si>
  <si>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</si>
  <si>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</si>
  <si>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</si>
  <si>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</si>
  <si>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</si>
  <si>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</si>
  <si>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</si>
  <si>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</si>
  <si>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</si>
  <si>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</si>
  <si>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</si>
  <si>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</si>
  <si>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</si>
  <si>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</si>
  <si>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</si>
  <si>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</si>
  <si>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</si>
  <si>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</si>
  <si>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</si>
  <si>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</si>
  <si>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</si>
  <si>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</si>
  <si>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</si>
  <si>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</si>
  <si>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</si>
  <si>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</si>
  <si>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</si>
  <si>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</si>
  <si>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</si>
  <si>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</si>
  <si>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</si>
  <si>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</si>
  <si>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</si>
  <si>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</si>
  <si>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</si>
  <si>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</si>
  <si>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</si>
  <si>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</si>
  <si>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</si>
  <si>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</si>
  <si>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</si>
  <si>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</si>
  <si>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</si>
  <si>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</si>
  <si>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</si>
  <si>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</si>
  <si>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</si>
  <si>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</si>
  <si>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</si>
  <si>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</si>
  <si>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</si>
  <si>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</si>
  <si>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</si>
  <si>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</si>
  <si>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</si>
  <si>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</si>
  <si>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</si>
  <si>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</si>
  <si>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</si>
  <si>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</si>
  <si>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</si>
  <si>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</si>
  <si>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</si>
  <si>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</si>
  <si>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</si>
  <si>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</si>
  <si>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</si>
  <si>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</si>
  <si>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</si>
  <si>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</si>
  <si>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</si>
  <si>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</si>
  <si>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</si>
  <si>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</si>
  <si>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</si>
  <si>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</si>
  <si>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</si>
  <si>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</si>
  <si>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</si>
  <si>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</si>
  <si>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</si>
  <si>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</si>
  <si>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</si>
  <si>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</si>
  <si>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</si>
  <si>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</si>
  <si>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</si>
  <si>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</si>
  <si>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</si>
  <si>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</si>
  <si>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</si>
  <si>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</si>
  <si>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</si>
  <si>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</si>
  <si>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</si>
  <si>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</si>
  <si>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</si>
  <si>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</si>
  <si>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</si>
  <si>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</si>
  <si>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</si>
  <si>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</si>
  <si>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</si>
  <si>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</si>
  <si>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</si>
  <si>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</si>
  <si>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</si>
  <si>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</si>
  <si>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</si>
  <si>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</si>
  <si>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</si>
  <si>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</si>
  <si>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</si>
  <si>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</si>
  <si>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</si>
  <si>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</si>
  <si>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</si>
  <si>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</si>
  <si>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</si>
  <si>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</si>
  <si>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</si>
  <si>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</si>
  <si>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</si>
  <si>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</si>
  <si>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</si>
  <si>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</si>
  <si>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</si>
  <si>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</si>
  <si>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</si>
  <si>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</si>
  <si>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</si>
  <si>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</si>
  <si>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</si>
  <si>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</si>
  <si>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</si>
  <si>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</si>
  <si>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</si>
  <si>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</si>
  <si>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</si>
  <si>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</si>
  <si>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</si>
  <si>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</si>
  <si>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</si>
  <si>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</si>
  <si>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</si>
  <si>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</si>
  <si>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</si>
  <si>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</si>
  <si>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</si>
  <si>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</si>
  <si>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</si>
  <si>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</si>
  <si>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</si>
  <si>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</si>
  <si>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</si>
  <si>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</si>
  <si>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</si>
  <si>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</si>
  <si>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</si>
  <si>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</si>
  <si>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</si>
  <si>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</si>
  <si>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</si>
  <si>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</si>
  <si>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</si>
  <si>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</si>
  <si>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</si>
  <si>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</si>
  <si>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</si>
  <si>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</si>
  <si>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</si>
  <si>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</si>
  <si>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</si>
  <si>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</si>
  <si>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</si>
  <si>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</si>
  <si>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</si>
  <si>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</si>
  <si>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</si>
  <si>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</si>
  <si>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</si>
  <si>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</si>
  <si>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</si>
  <si>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</si>
  <si>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</si>
  <si>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</si>
  <si>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</si>
  <si>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</si>
  <si>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</si>
  <si>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</si>
  <si>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</si>
  <si>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</si>
  <si>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</si>
  <si>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</si>
  <si>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</si>
  <si>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</si>
  <si>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</si>
  <si>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</si>
  <si>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</si>
  <si>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</si>
  <si>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</si>
  <si>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</si>
  <si>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</si>
  <si>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</si>
  <si>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</si>
  <si>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</si>
  <si>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</si>
  <si>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</si>
  <si>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</si>
  <si>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</si>
  <si>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</si>
  <si>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</si>
  <si>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</si>
  <si>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</si>
  <si>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</si>
  <si>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</si>
  <si>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</si>
  <si>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</si>
  <si>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</si>
  <si>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</si>
  <si>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</si>
  <si>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</si>
  <si>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</si>
  <si>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</si>
  <si>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</si>
  <si>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</si>
  <si>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</si>
  <si>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</si>
  <si>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</si>
  <si>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</si>
  <si>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</si>
  <si>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</si>
  <si>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</si>
  <si>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</si>
  <si>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</si>
  <si>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</si>
  <si>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</si>
  <si>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</si>
  <si>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</si>
  <si>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</si>
  <si>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</si>
  <si>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</si>
  <si>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</si>
  <si>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</si>
  <si>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</si>
  <si>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</si>
  <si>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</si>
  <si>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</si>
  <si>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</si>
  <si>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</si>
  <si>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</si>
  <si>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</si>
  <si>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</si>
  <si>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</si>
  <si>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</si>
  <si>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</si>
  <si>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</si>
  <si>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</si>
  <si>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</si>
  <si>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</si>
  <si>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</si>
  <si>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</si>
  <si>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</si>
  <si>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</si>
  <si>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</si>
  <si>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</si>
  <si>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</si>
  <si>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</si>
  <si>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</si>
  <si>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</si>
  <si>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</si>
  <si>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</si>
  <si>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</si>
  <si>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</si>
  <si>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</si>
  <si>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</si>
  <si>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</si>
  <si>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</si>
  <si>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</si>
  <si>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</si>
  <si>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</si>
  <si>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</si>
  <si>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</si>
  <si>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</si>
  <si>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</si>
  <si>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</si>
  <si>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</si>
  <si>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</si>
  <si>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</si>
  <si>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</si>
  <si>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</si>
  <si>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</si>
  <si>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</si>
  <si>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</si>
  <si>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</si>
  <si>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</si>
  <si>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</si>
  <si>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</si>
  <si>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</si>
  <si>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</si>
  <si>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</si>
  <si>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</si>
  <si>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</si>
  <si>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</si>
  <si>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</si>
  <si>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</si>
  <si>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</si>
  <si>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</si>
  <si>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</si>
  <si>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</si>
  <si>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</si>
  <si>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</si>
  <si>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</si>
  <si>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</si>
  <si>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</si>
  <si>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</si>
  <si>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</si>
  <si>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</si>
  <si>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</si>
  <si>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</si>
  <si>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</si>
  <si>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</si>
  <si>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</si>
  <si>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</si>
  <si>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</si>
  <si>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</si>
  <si>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</si>
  <si>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</si>
  <si>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</si>
  <si>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</si>
  <si>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</si>
  <si>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</si>
  <si>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</si>
  <si>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</si>
  <si>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</si>
  <si>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</si>
  <si>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</si>
  <si>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</si>
  <si>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</si>
  <si>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</si>
  <si>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</si>
  <si>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</si>
  <si>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</si>
  <si>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</si>
  <si>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</si>
  <si>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</si>
  <si>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</si>
  <si>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</si>
  <si>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</si>
  <si>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</si>
  <si>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</si>
  <si>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</si>
  <si>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</si>
  <si>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</si>
  <si>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</si>
  <si>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</si>
  <si>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</si>
  <si>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</si>
  <si>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</si>
  <si>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</si>
  <si>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</si>
  <si>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</si>
  <si>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</si>
  <si>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</si>
  <si>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</si>
  <si>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</si>
  <si>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</si>
  <si>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</si>
  <si>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</si>
  <si>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</si>
  <si>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</si>
  <si>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</si>
  <si>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</si>
  <si>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</si>
  <si>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</si>
  <si>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</si>
  <si>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</si>
  <si>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</si>
  <si>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</si>
  <si>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</si>
  <si>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</si>
  <si>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</si>
  <si>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</si>
  <si>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</si>
  <si>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</si>
  <si>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</si>
  <si>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</si>
  <si>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</si>
  <si>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</si>
  <si>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</si>
  <si>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</si>
  <si>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</si>
  <si>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</si>
  <si>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</si>
  <si>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</si>
  <si>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</si>
  <si>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</si>
  <si>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</si>
  <si>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</si>
  <si>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</si>
  <si>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</si>
  <si>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</si>
  <si>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</si>
  <si>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</si>
  <si>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</si>
  <si>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</si>
  <si>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</si>
  <si>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</si>
  <si>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</si>
  <si>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</si>
  <si>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</si>
  <si>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</si>
  <si>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</si>
  <si>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</si>
  <si>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</si>
  <si>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</si>
  <si>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</si>
  <si>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</si>
  <si>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</si>
  <si>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</si>
  <si>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</si>
  <si>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</si>
  <si>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</si>
  <si>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</si>
  <si>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</si>
  <si>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</si>
  <si>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</si>
  <si>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</si>
  <si>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</si>
  <si>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</si>
  <si>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</si>
  <si>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</si>
  <si>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</si>
  <si>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</si>
  <si>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</si>
  <si>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</si>
  <si>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</si>
  <si>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</si>
  <si>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</si>
  <si>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</si>
  <si>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</si>
  <si>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</si>
  <si>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</si>
  <si>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</si>
  <si>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</si>
  <si>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</si>
  <si>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</si>
  <si>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</si>
  <si>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</si>
  <si>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</si>
  <si>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</si>
  <si>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</si>
  <si>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</si>
  <si>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</si>
  <si>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</si>
  <si>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</si>
  <si>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</si>
  <si>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</si>
  <si>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</si>
  <si>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</si>
  <si>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</si>
  <si>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</si>
  <si>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</si>
  <si>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</si>
  <si>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</si>
  <si>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</si>
  <si>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</si>
  <si>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</si>
  <si>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</si>
  <si>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</si>
  <si>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</si>
  <si>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</si>
  <si>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</si>
  <si>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</si>
  <si>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</si>
  <si>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</si>
  <si>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</si>
  <si>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</si>
  <si>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</si>
  <si>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</si>
  <si>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</si>
  <si>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</si>
  <si>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</si>
  <si>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</si>
  <si>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</si>
  <si>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</si>
  <si>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</si>
  <si>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</si>
  <si>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</si>
  <si>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</si>
  <si>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</si>
  <si>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</si>
  <si>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</si>
  <si>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</si>
  <si>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</si>
  <si>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</si>
  <si>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</si>
  <si>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</si>
  <si>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</si>
  <si>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</si>
  <si>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</si>
  <si>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</si>
  <si>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</si>
  <si>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</si>
  <si>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</si>
  <si>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</si>
  <si>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</si>
  <si>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</si>
  <si>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</si>
  <si>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</si>
  <si>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</si>
  <si>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</si>
  <si>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</si>
  <si>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</si>
  <si>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</si>
  <si>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</si>
  <si>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</si>
  <si>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</si>
  <si>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</si>
  <si>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</si>
  <si>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</si>
  <si>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</si>
  <si>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</si>
  <si>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</si>
  <si>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</si>
  <si>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</si>
  <si>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</si>
  <si>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</si>
  <si>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</si>
  <si>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</si>
  <si>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</si>
  <si>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</si>
  <si>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</si>
  <si>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</si>
  <si>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</si>
  <si>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</si>
  <si>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</si>
  <si>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</si>
  <si>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</si>
  <si>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</si>
  <si>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</si>
  <si>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</si>
  <si>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</si>
  <si>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</si>
  <si>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</si>
  <si>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</si>
  <si>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</si>
  <si>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</si>
  <si>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</si>
  <si>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</si>
  <si>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</si>
  <si>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</si>
  <si>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</si>
  <si>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</si>
  <si>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</si>
  <si>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</si>
  <si>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</si>
  <si>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</si>
  <si>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</si>
  <si>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</si>
  <si>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</si>
  <si>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</si>
  <si>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</si>
  <si>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</si>
  <si>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</si>
  <si>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</si>
  <si>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</si>
  <si>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</si>
  <si>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</si>
  <si>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</si>
  <si>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</si>
  <si>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</si>
  <si>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</si>
  <si>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</si>
  <si>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</si>
  <si>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</si>
  <si>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</si>
  <si>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</si>
  <si>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</si>
  <si>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</si>
  <si>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</si>
  <si>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</si>
  <si>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</si>
  <si>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</si>
  <si>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</si>
  <si>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</si>
  <si>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</si>
  <si>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</si>
  <si>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</si>
  <si>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</si>
  <si>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</si>
  <si>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</si>
  <si>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</si>
  <si>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</si>
  <si>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</si>
  <si>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</si>
  <si>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</si>
  <si>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</si>
  <si>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</si>
  <si>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</si>
  <si>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</si>
  <si>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</si>
  <si>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</si>
  <si>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</si>
  <si>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</si>
  <si>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</si>
  <si>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</si>
  <si>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</si>
  <si>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</si>
  <si>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</si>
  <si>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</si>
  <si>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</si>
  <si>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</si>
  <si>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</si>
  <si>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</si>
  <si>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</si>
  <si>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</si>
  <si>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</si>
  <si>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</si>
  <si>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</si>
  <si>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</si>
  <si>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</si>
  <si>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</si>
  <si>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</si>
  <si>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</si>
  <si>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</si>
  <si>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</si>
  <si>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</si>
  <si>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</si>
  <si>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</si>
  <si>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</si>
  <si>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</si>
  <si>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</si>
  <si>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</si>
  <si>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</si>
  <si>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</si>
  <si>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</si>
  <si>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</si>
  <si>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</si>
  <si>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</si>
  <si>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</si>
  <si>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</si>
  <si>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</si>
  <si>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</si>
  <si>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</si>
  <si>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</si>
  <si>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</si>
  <si>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</si>
  <si>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</si>
  <si>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</si>
  <si>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</si>
  <si>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</si>
  <si>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</si>
  <si>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</si>
  <si>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</si>
  <si>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</si>
  <si>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</si>
  <si>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</si>
  <si>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</si>
  <si>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</si>
  <si>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</si>
  <si>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</si>
  <si>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</si>
  <si>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</si>
  <si>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</si>
  <si>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</si>
  <si>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</si>
  <si>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</si>
  <si>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</si>
  <si>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</si>
  <si>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</si>
  <si>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</si>
  <si>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</si>
  <si>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</si>
  <si>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</si>
  <si>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</si>
  <si>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</si>
  <si>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</si>
  <si>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</si>
  <si>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</si>
  <si>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</si>
  <si>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</si>
  <si>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</si>
  <si>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</si>
  <si>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</si>
  <si>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</si>
  <si>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</si>
  <si>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</si>
  <si>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</si>
  <si>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</si>
  <si>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</si>
  <si>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</si>
  <si>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</si>
  <si>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</si>
  <si>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</si>
  <si>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</si>
  <si>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</si>
  <si>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</si>
  <si>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</si>
  <si>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</si>
  <si>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</si>
  <si>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</si>
  <si>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</si>
  <si>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</si>
  <si>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</si>
  <si>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</si>
  <si>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</si>
  <si>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</si>
  <si>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</si>
  <si>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</si>
  <si>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</si>
  <si>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</si>
  <si>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</si>
  <si>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</si>
  <si>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</si>
  <si>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</si>
  <si>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</si>
  <si>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</si>
  <si>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</si>
  <si>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</si>
  <si>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</si>
  <si>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</si>
  <si>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</si>
  <si>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</si>
  <si>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</si>
  <si>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</si>
  <si>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</si>
  <si>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</si>
  <si>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</si>
  <si>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</si>
  <si>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</si>
  <si>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</si>
  <si>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</si>
  <si>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</si>
  <si>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</si>
  <si>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</si>
  <si>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</si>
  <si>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</si>
  <si>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</si>
  <si>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</si>
  <si>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</si>
  <si>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</si>
  <si>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</si>
  <si>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</si>
  <si>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</si>
  <si>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</si>
  <si>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</si>
  <si>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</si>
  <si>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</si>
  <si>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</si>
  <si>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</si>
  <si>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</si>
  <si>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</si>
  <si>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</si>
  <si>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</si>
  <si>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</si>
  <si>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</si>
  <si>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</si>
  <si>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</si>
  <si>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</si>
  <si>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</si>
  <si>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</si>
  <si>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</si>
  <si>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</si>
  <si>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</si>
  <si>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</si>
  <si>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</si>
  <si>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</si>
  <si>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</si>
  <si>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</si>
  <si>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</si>
  <si>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</si>
  <si>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</si>
  <si>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</si>
  <si>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</si>
  <si>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</si>
  <si>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</si>
  <si>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</si>
  <si>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</si>
  <si>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</si>
  <si>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</si>
  <si>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</si>
  <si>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</si>
  <si>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</si>
  <si>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</si>
  <si>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</si>
  <si>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</si>
  <si>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</si>
  <si>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</si>
  <si>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</si>
  <si>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</si>
  <si>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</si>
  <si>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</si>
  <si>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</si>
  <si>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</si>
  <si>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</si>
  <si>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</si>
  <si>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</si>
  <si>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</si>
  <si>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</si>
  <si>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</si>
  <si>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</si>
  <si>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</si>
  <si>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</si>
  <si>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</si>
  <si>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</si>
  <si>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</si>
  <si>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</si>
  <si>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</si>
  <si>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</si>
  <si>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</si>
  <si>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</si>
  <si>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</si>
  <si>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</si>
  <si>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</si>
  <si>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</si>
  <si>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</si>
  <si>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</si>
  <si>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</si>
  <si>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</si>
  <si>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</si>
  <si>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</si>
  <si>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</si>
  <si>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</si>
  <si>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</si>
  <si>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</si>
  <si>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</si>
  <si>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</si>
  <si>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</si>
  <si>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</si>
  <si>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</si>
  <si>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</si>
  <si>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</si>
  <si>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</si>
  <si>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</si>
  <si>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</si>
  <si>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</si>
  <si>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</si>
  <si>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</si>
  <si>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</si>
  <si>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</si>
  <si>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</si>
  <si>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</si>
  <si>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</si>
  <si>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</si>
  <si>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</si>
  <si>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</si>
  <si>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</si>
  <si>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</si>
  <si>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</si>
  <si>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</si>
  <si>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</si>
  <si>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</si>
  <si>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</si>
  <si>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</si>
  <si>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</si>
  <si>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</si>
  <si>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</si>
  <si>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</si>
  <si>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</si>
  <si>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</si>
  <si>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</si>
  <si>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</si>
  <si>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</si>
  <si>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</si>
  <si>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</si>
  <si>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</si>
  <si>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</si>
  <si>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</si>
  <si>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</si>
  <si>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</si>
  <si>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</si>
  <si>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</si>
  <si>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</si>
  <si>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</si>
  <si>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</si>
  <si>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</si>
  <si>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</si>
  <si>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</si>
  <si>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</si>
  <si>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</si>
  <si>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</si>
  <si>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</si>
  <si>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</si>
  <si>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</si>
  <si>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</si>
  <si>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</si>
  <si>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</si>
  <si>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</si>
  <si>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</si>
  <si>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</si>
  <si>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</si>
  <si>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</si>
  <si>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</si>
  <si>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</si>
  <si>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</si>
  <si>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</si>
  <si>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</si>
  <si>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</si>
  <si>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</si>
  <si>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</si>
  <si>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</si>
  <si>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</si>
  <si>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</si>
  <si>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</si>
  <si>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</si>
  <si>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</si>
  <si>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</si>
  <si>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</si>
  <si>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</si>
  <si>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</si>
  <si>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</si>
  <si>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</si>
  <si>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</si>
  <si>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</si>
  <si>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</si>
  <si>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</si>
  <si>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</si>
  <si>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</si>
  <si>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</si>
  <si>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</si>
  <si>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</si>
  <si>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</si>
  <si>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</si>
  <si>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</si>
  <si>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</si>
  <si>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</si>
  <si>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</si>
  <si>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</si>
  <si>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</si>
  <si>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</si>
  <si>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</si>
  <si>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</si>
  <si>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</si>
  <si>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</si>
  <si>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</si>
  <si>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</si>
  <si>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</si>
  <si>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</si>
  <si>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</si>
  <si>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</si>
  <si>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</si>
  <si>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</si>
  <si>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</si>
  <si>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</si>
  <si>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</si>
  <si>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</si>
  <si>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</si>
  <si>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</si>
  <si>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</si>
  <si>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</si>
  <si>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</si>
  <si>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</si>
  <si>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</si>
  <si>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</si>
  <si>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</si>
  <si>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</si>
  <si>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</si>
  <si>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</si>
  <si>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</si>
  <si>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</si>
  <si>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</si>
  <si>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</si>
  <si>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</si>
  <si>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</si>
  <si>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</si>
  <si>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</si>
  <si>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</si>
  <si>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</si>
  <si>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</si>
  <si>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</si>
  <si>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</si>
  <si>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</si>
  <si>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</si>
  <si>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</si>
  <si>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</si>
  <si>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</si>
  <si>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</si>
  <si>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</si>
  <si>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</si>
  <si>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</si>
  <si>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</si>
  <si>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</si>
  <si>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</si>
  <si>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</si>
  <si>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</si>
  <si>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</si>
  <si>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</si>
  <si>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</si>
  <si>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</si>
  <si>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</si>
  <si>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</si>
  <si>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</si>
  <si>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</si>
  <si>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</si>
  <si>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</si>
  <si>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</si>
  <si>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</si>
  <si>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</si>
  <si>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</si>
  <si>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</si>
  <si>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</si>
  <si>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</si>
  <si>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</si>
  <si>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</si>
  <si>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</si>
  <si>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</si>
  <si>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</si>
  <si>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</si>
  <si>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</si>
  <si>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</si>
  <si>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</si>
  <si>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</si>
  <si>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</si>
  <si>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</si>
  <si>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</si>
  <si>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</si>
  <si>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</si>
  <si>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</si>
  <si>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</si>
  <si>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</si>
  <si>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</si>
  <si>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</si>
  <si>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</si>
  <si>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</si>
  <si>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</si>
  <si>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</si>
  <si>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</si>
  <si>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</si>
  <si>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</si>
  <si>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</si>
  <si>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</si>
  <si>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</si>
  <si>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</si>
  <si>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</si>
  <si>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</si>
  <si>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</si>
  <si>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</si>
  <si>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</si>
  <si>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</si>
  <si>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</si>
  <si>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</si>
  <si>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</si>
  <si>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</si>
  <si>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</si>
  <si>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</si>
  <si>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</si>
  <si>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</si>
  <si>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</si>
  <si>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</si>
  <si>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</si>
  <si>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</si>
  <si>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</si>
  <si>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</si>
  <si>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</si>
  <si>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</si>
  <si>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</si>
  <si>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</si>
  <si>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</si>
  <si>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</si>
  <si>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</si>
  <si>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</si>
  <si>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</si>
  <si>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</si>
  <si>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</si>
  <si>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</si>
  <si>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</si>
  <si>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</si>
  <si>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</si>
  <si>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</si>
  <si>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</si>
  <si>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</si>
  <si>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</si>
  <si>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</si>
  <si>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</si>
  <si>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</si>
  <si>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</si>
  <si>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</si>
  <si>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</si>
  <si>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</si>
  <si>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</si>
  <si>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</si>
  <si>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</si>
  <si>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</si>
  <si>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</si>
  <si>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</si>
  <si>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</si>
  <si>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</si>
  <si>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</si>
  <si>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</si>
  <si>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</si>
  <si>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</si>
  <si>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</si>
  <si>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</si>
  <si>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</si>
  <si>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</si>
  <si>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</si>
  <si>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</si>
  <si>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</si>
  <si>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</si>
  <si>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</si>
  <si>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</si>
  <si>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</si>
  <si>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</si>
  <si>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</si>
  <si>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</si>
  <si>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</si>
  <si>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</si>
  <si>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</si>
  <si>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</si>
  <si>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</si>
  <si>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</si>
  <si>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</si>
  <si>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</si>
  <si>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</si>
  <si>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</si>
  <si>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</si>
  <si>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</si>
  <si>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</si>
  <si>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</si>
  <si>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</si>
  <si>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</si>
  <si>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</si>
  <si>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</si>
  <si>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</si>
  <si>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</si>
  <si>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</si>
  <si>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</si>
  <si>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</si>
  <si>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</si>
  <si>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</si>
  <si>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</si>
  <si>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</si>
  <si>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</si>
  <si>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</si>
  <si>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</si>
  <si>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</si>
  <si>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</si>
  <si>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</si>
  <si>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</si>
  <si>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</si>
  <si>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</si>
  <si>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</si>
  <si>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</si>
  <si>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</si>
  <si>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</si>
  <si>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</si>
  <si>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</si>
  <si>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</si>
  <si>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</si>
  <si>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</si>
  <si>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</si>
  <si>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</si>
  <si>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</si>
  <si>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</si>
  <si>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</si>
  <si>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</si>
  <si>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</si>
  <si>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</si>
  <si>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</si>
  <si>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</si>
  <si>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</si>
  <si>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</si>
  <si>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</si>
  <si>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</si>
  <si>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</si>
  <si>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</si>
  <si>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</si>
  <si>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</si>
  <si>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</si>
  <si>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</si>
  <si>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</si>
  <si>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</si>
  <si>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</si>
  <si>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</si>
  <si>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</si>
  <si>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</si>
  <si>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</si>
  <si>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</si>
  <si>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</si>
  <si>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</si>
  <si>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</si>
  <si>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</si>
  <si>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</si>
  <si>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</si>
  <si>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</si>
  <si>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</si>
  <si>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</si>
  <si>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</si>
  <si>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</si>
  <si>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</si>
  <si>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</si>
  <si>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</si>
  <si>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</si>
  <si>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</si>
  <si>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</si>
  <si>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</si>
  <si>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</si>
  <si>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</si>
  <si>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</si>
  <si>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</si>
  <si>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</si>
  <si>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</si>
  <si>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</si>
  <si>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</si>
  <si>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</si>
  <si>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</si>
  <si>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</si>
  <si>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</si>
  <si>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</si>
  <si>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</si>
  <si>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</si>
  <si>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</si>
  <si>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</si>
  <si>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</si>
  <si>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</si>
  <si>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</si>
  <si>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</si>
  <si>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</si>
  <si>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</si>
  <si>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</si>
  <si>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</si>
  <si>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</si>
  <si>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</si>
  <si>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</si>
  <si>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</si>
  <si>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</si>
  <si>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</si>
  <si>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</si>
  <si>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</si>
  <si>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</si>
  <si>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</si>
  <si>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</si>
  <si>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</si>
  <si>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</si>
  <si>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</si>
  <si>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</si>
  <si>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</si>
  <si>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</si>
  <si>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</si>
  <si>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</si>
  <si>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</si>
  <si>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</si>
  <si>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</si>
  <si>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</si>
  <si>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</si>
  <si>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</si>
  <si>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</si>
  <si>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</si>
  <si>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</si>
  <si>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</si>
  <si>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</si>
  <si>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</si>
  <si>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</si>
  <si>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</si>
  <si>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</si>
  <si>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</si>
  <si>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</si>
  <si>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</si>
  <si>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</si>
  <si>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</si>
  <si>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</si>
  <si>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</si>
  <si>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</si>
  <si>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</si>
  <si>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</si>
  <si>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</si>
  <si>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</si>
  <si>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</si>
  <si>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</si>
  <si>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</si>
  <si>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</si>
  <si>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</si>
  <si>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</si>
  <si>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</si>
  <si>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</si>
  <si>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</si>
  <si>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</si>
  <si>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</si>
  <si>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</si>
  <si>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</si>
  <si>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</si>
  <si>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</si>
  <si>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</si>
  <si>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</si>
  <si>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</si>
  <si>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</si>
  <si>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</si>
  <si>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</si>
  <si>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</si>
  <si>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</si>
  <si>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</si>
  <si>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</si>
  <si>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</si>
  <si>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</si>
  <si>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</si>
  <si>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</si>
  <si>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</si>
  <si>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</si>
  <si>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</si>
  <si>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</si>
  <si>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</si>
  <si>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</si>
  <si>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</si>
  <si>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</si>
  <si>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</si>
  <si>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</si>
  <si>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</si>
  <si>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</si>
  <si>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</si>
  <si>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</si>
  <si>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</si>
  <si>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</si>
  <si>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</si>
  <si>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</si>
  <si>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</si>
  <si>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</si>
  <si>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</si>
  <si>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</si>
  <si>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</si>
  <si>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</si>
  <si>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</si>
  <si>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</si>
  <si>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</si>
  <si>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</si>
  <si>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</si>
  <si>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</si>
  <si>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</si>
  <si>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</si>
  <si>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</si>
  <si>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</si>
  <si>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</si>
  <si>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</si>
  <si>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</si>
  <si>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</si>
  <si>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</si>
  <si>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</si>
  <si>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</si>
  <si>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</si>
  <si>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</si>
  <si>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</si>
  <si>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</si>
  <si>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</si>
  <si>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</si>
  <si>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</si>
  <si>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</si>
  <si>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</si>
  <si>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</si>
  <si>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</si>
  <si>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</si>
  <si>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</si>
  <si>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</si>
  <si>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</si>
  <si>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</si>
  <si>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</si>
  <si>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</si>
  <si>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</si>
  <si>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</si>
  <si>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</si>
  <si>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</si>
  <si>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</si>
  <si>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</si>
  <si>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</si>
  <si>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</si>
  <si>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</si>
  <si>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</si>
  <si>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</si>
  <si>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</si>
  <si>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</si>
  <si>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</si>
  <si>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</si>
  <si>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</si>
  <si>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</si>
  <si>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</si>
  <si>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</si>
  <si>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</si>
  <si>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</si>
  <si>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</si>
  <si>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</si>
  <si>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</si>
  <si>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</si>
  <si>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</si>
  <si>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</si>
  <si>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</si>
  <si>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</si>
  <si>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</si>
  <si>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</si>
  <si>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</si>
  <si>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</si>
  <si>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</si>
  <si>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</si>
  <si>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</si>
  <si>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</si>
  <si>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</si>
  <si>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</si>
  <si>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</si>
  <si>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</si>
  <si>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</si>
  <si>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</si>
  <si>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</si>
  <si>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</si>
  <si>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</si>
  <si>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</si>
  <si>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</si>
  <si>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</si>
  <si>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</si>
  <si>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</si>
  <si>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</si>
  <si>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</si>
  <si>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</si>
  <si>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</si>
  <si>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</si>
  <si>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</si>
  <si>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</si>
  <si>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</si>
  <si>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</si>
  <si>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</si>
  <si>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</si>
  <si>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</si>
  <si>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</si>
  <si>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</si>
  <si>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</si>
  <si>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</si>
  <si>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</si>
  <si>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</si>
  <si>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</si>
  <si>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</si>
  <si>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</si>
  <si>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</si>
  <si>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</si>
  <si>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</si>
  <si>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</si>
  <si>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</si>
  <si>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</si>
  <si>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</si>
  <si>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</si>
  <si>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</si>
  <si>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</si>
  <si>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</si>
  <si>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</si>
  <si>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</si>
  <si>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</si>
  <si>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</si>
  <si>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</si>
  <si>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</si>
  <si>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</si>
  <si>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</si>
  <si>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</si>
  <si>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</si>
  <si>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</si>
  <si>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</si>
  <si>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</si>
  <si>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</si>
  <si>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</si>
  <si>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</si>
  <si>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</si>
  <si>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</si>
  <si>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</si>
  <si>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</si>
  <si>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</si>
  <si>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</si>
  <si>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</si>
  <si>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</si>
  <si>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</si>
  <si>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</si>
  <si>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</si>
  <si>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</si>
  <si>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</si>
  <si>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</si>
  <si>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</si>
  <si>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</si>
  <si>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</si>
  <si>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</si>
  <si>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</si>
  <si>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</si>
  <si>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</si>
  <si>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</si>
  <si>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</si>
  <si>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</si>
  <si>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</si>
  <si>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</si>
  <si>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</si>
  <si>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</si>
  <si>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</si>
  <si>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</si>
  <si>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</si>
  <si>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</si>
  <si>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</si>
  <si>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</si>
  <si>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</si>
  <si>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</si>
  <si>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</si>
  <si>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</si>
  <si>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</si>
  <si>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</si>
  <si>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</si>
  <si>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</si>
  <si>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</si>
  <si>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</si>
  <si>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</si>
  <si>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</si>
  <si>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</si>
  <si>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</si>
  <si>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</si>
  <si>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</si>
  <si>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</si>
  <si>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</si>
  <si>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</si>
  <si>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</si>
  <si>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</si>
  <si>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</si>
  <si>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</si>
  <si>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</si>
  <si>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</si>
  <si>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</si>
  <si>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</si>
  <si>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</si>
  <si>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</si>
  <si>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</si>
  <si>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</si>
  <si>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</si>
  <si>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</si>
  <si>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</si>
  <si>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</si>
  <si>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</si>
  <si>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</si>
  <si>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</si>
  <si>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</si>
  <si>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</si>
  <si>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</si>
  <si>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</si>
  <si>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</si>
  <si>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</si>
  <si>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</si>
  <si>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</si>
  <si>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</si>
  <si>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</si>
  <si>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</si>
  <si>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</si>
  <si>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</si>
  <si>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</si>
  <si>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</si>
  <si>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</si>
  <si>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</si>
  <si>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</si>
  <si>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</si>
  <si>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</si>
  <si>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</si>
  <si>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</si>
  <si>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</si>
  <si>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</si>
  <si>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</si>
  <si>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</si>
  <si>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</si>
  <si>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</si>
  <si>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</si>
  <si>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</si>
  <si>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</si>
  <si>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</si>
  <si>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</si>
  <si>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</si>
  <si>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</si>
  <si>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</si>
  <si>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</si>
  <si>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</si>
  <si>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</si>
  <si>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</si>
  <si>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</si>
  <si>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</si>
  <si>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</si>
  <si>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</si>
  <si>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</si>
  <si>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</si>
  <si>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</si>
  <si>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</si>
  <si>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</si>
  <si>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</si>
  <si>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</si>
  <si>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</si>
  <si>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</si>
  <si>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</si>
  <si>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</si>
  <si>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</si>
  <si>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</si>
  <si>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</si>
  <si>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</si>
  <si>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</si>
  <si>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</si>
  <si>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</si>
  <si>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</si>
  <si>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</si>
  <si>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</si>
  <si>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</si>
  <si>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</si>
  <si>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</si>
  <si>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</si>
  <si>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</si>
  <si>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</si>
  <si>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</si>
  <si>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</si>
  <si>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</si>
  <si>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</si>
  <si>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</si>
  <si>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</si>
  <si>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</si>
  <si>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</si>
  <si>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</si>
  <si>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</si>
  <si>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</si>
  <si>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</si>
  <si>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</si>
  <si>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</si>
  <si>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</si>
  <si>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</si>
  <si>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</si>
  <si>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</si>
  <si>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</si>
  <si>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</si>
  <si>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</si>
  <si>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</si>
  <si>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</si>
  <si>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</si>
  <si>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</si>
  <si>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</si>
  <si>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</si>
  <si>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</si>
  <si>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</si>
  <si>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</si>
  <si>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</si>
  <si>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</si>
  <si>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</si>
  <si>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</si>
  <si>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</si>
  <si>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</si>
  <si>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</si>
  <si>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</si>
  <si>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</si>
  <si>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</si>
  <si>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</si>
  <si>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</si>
  <si>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</si>
  <si>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</si>
  <si>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</si>
  <si>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</si>
  <si>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</si>
  <si>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</si>
  <si>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</si>
  <si>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</si>
  <si>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</si>
  <si>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</si>
  <si>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</si>
  <si>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</si>
  <si>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</si>
  <si>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</si>
  <si>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</si>
  <si>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</si>
  <si>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</si>
  <si>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</si>
  <si>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</si>
  <si>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</si>
  <si>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</si>
  <si>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</si>
  <si>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</si>
  <si>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</si>
  <si>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</si>
  <si>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</si>
  <si>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</si>
  <si>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</si>
  <si>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</si>
  <si>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</si>
  <si>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</si>
  <si>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</si>
  <si>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</si>
  <si>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</si>
  <si>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</si>
  <si>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</si>
  <si>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</si>
  <si>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</si>
  <si>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</si>
  <si>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</si>
  <si>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</si>
  <si>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</si>
  <si>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</si>
  <si>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</si>
  <si>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</si>
  <si>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</si>
  <si>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</si>
  <si>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</si>
  <si>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</si>
  <si>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</si>
  <si>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</si>
  <si>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</si>
  <si>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</si>
  <si>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</si>
  <si>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</si>
  <si>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</si>
  <si>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</si>
  <si>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</si>
  <si>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</si>
  <si>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</si>
  <si>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</si>
  <si>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</si>
  <si>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</si>
  <si>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</si>
  <si>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</si>
  <si>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</si>
  <si>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</si>
  <si>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</si>
  <si>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</si>
  <si>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</si>
  <si>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</si>
  <si>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</si>
  <si>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</si>
  <si>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</si>
  <si>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</si>
  <si>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</si>
  <si>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</si>
  <si>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</si>
  <si>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</si>
  <si>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</si>
  <si>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</si>
  <si>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</si>
  <si>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</si>
  <si>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</si>
  <si>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</si>
  <si>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</si>
  <si>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</si>
  <si>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</si>
  <si>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</si>
  <si>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</si>
  <si>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</si>
  <si>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</si>
  <si>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</si>
  <si>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</si>
  <si>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</si>
  <si>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</si>
  <si>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</si>
  <si>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</si>
  <si>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</si>
  <si>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</si>
  <si>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</si>
  <si>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</si>
  <si>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</si>
  <si>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</si>
  <si>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</si>
  <si>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</si>
  <si>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</si>
  <si>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</si>
  <si>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</si>
  <si>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</si>
  <si>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</si>
  <si>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</si>
  <si>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</si>
  <si>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</si>
  <si>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</si>
  <si>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</si>
  <si>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</si>
  <si>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</si>
  <si>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</si>
  <si>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</si>
  <si>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</si>
  <si>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</si>
  <si>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</si>
  <si>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</si>
  <si>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</si>
  <si>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</si>
  <si>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</si>
  <si>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</si>
  <si>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</si>
  <si>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</si>
  <si>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</si>
  <si>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</si>
  <si>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</si>
  <si>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</si>
  <si>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</si>
  <si>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</si>
  <si>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</si>
  <si>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</si>
  <si>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</si>
  <si>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</si>
  <si>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</si>
  <si>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</si>
  <si>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</si>
  <si>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</si>
  <si>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</si>
  <si>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</si>
  <si>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</si>
  <si>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</si>
  <si>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</si>
  <si>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</si>
  <si>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</si>
  <si>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</si>
  <si>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</si>
  <si>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</si>
  <si>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</si>
  <si>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</si>
  <si>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</si>
  <si>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</si>
  <si>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</si>
  <si>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</si>
  <si>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</si>
  <si>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</si>
  <si>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</si>
  <si>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</si>
  <si>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</si>
  <si>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</si>
  <si>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</si>
  <si>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</si>
  <si>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</si>
  <si>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</si>
  <si>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</si>
  <si>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</si>
  <si>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</si>
  <si>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</si>
  <si>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</si>
  <si>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</si>
  <si>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</si>
  <si>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</si>
  <si>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</si>
  <si>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</si>
  <si>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</si>
  <si>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</si>
  <si>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</si>
  <si>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</si>
  <si>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</si>
  <si>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</si>
  <si>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</si>
  <si>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</si>
  <si>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</si>
  <si>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</si>
  <si>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</si>
  <si>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</si>
  <si>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</si>
  <si>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</si>
  <si>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</si>
  <si>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</si>
  <si>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</si>
  <si>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</si>
  <si>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</si>
  <si>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</si>
  <si>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</si>
  <si>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</si>
  <si>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</si>
  <si>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</si>
  <si>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</si>
  <si>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</si>
  <si>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</si>
  <si>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</si>
  <si>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</si>
  <si>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</si>
  <si>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</si>
  <si>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</si>
  <si>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</si>
  <si>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</si>
  <si>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</si>
  <si>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</si>
  <si>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</si>
  <si>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</si>
  <si>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</si>
  <si>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</si>
  <si>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</si>
  <si>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</si>
  <si>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</si>
  <si>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</si>
  <si>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</si>
  <si>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</si>
  <si>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</si>
  <si>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</si>
  <si>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</si>
  <si>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</si>
  <si>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</si>
  <si>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</si>
  <si>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</si>
  <si>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</si>
  <si>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</si>
  <si>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</si>
  <si>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</si>
  <si>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</si>
  <si>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</si>
  <si>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</si>
  <si>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</si>
  <si>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</si>
  <si>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</si>
  <si>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</si>
  <si>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</si>
  <si>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</si>
  <si>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</si>
  <si>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</si>
  <si>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</si>
  <si>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</si>
  <si>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</si>
  <si>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</si>
  <si>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</si>
  <si>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</si>
  <si>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</si>
  <si>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</si>
  <si>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</si>
  <si>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</si>
  <si>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</si>
  <si>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</si>
  <si>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</si>
  <si>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</si>
  <si>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</si>
  <si>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</si>
  <si>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</si>
  <si>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</si>
  <si>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</si>
  <si>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</si>
  <si>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</si>
  <si>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</si>
  <si>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</si>
  <si>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</si>
  <si>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</si>
  <si>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</si>
  <si>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</si>
  <si>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</si>
  <si>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</si>
  <si>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</si>
  <si>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</si>
  <si>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</si>
  <si>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</si>
  <si>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</si>
  <si>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</si>
  <si>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</si>
  <si>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</si>
  <si>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</si>
  <si>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</si>
  <si>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</si>
  <si>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</si>
  <si>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</si>
  <si>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</si>
  <si>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</si>
  <si>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</si>
  <si>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</si>
  <si>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</si>
  <si>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</si>
  <si>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</si>
  <si>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</si>
  <si>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</si>
  <si>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</si>
  <si>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</si>
  <si>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</si>
  <si>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</si>
  <si>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</si>
  <si>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</si>
  <si>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</si>
  <si>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</si>
  <si>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</si>
  <si>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</si>
  <si>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</si>
  <si>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</si>
  <si>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</si>
  <si>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</si>
  <si>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</si>
  <si>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</si>
  <si>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</si>
  <si>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</si>
  <si>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</si>
  <si>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</si>
  <si>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</si>
  <si>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</si>
  <si>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</si>
  <si>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</si>
  <si>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</si>
  <si>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</si>
  <si>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</si>
  <si>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</si>
  <si>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</si>
  <si>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</si>
  <si>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</si>
  <si>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</si>
  <si>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</si>
  <si>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</si>
  <si>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</si>
  <si>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</si>
  <si>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</si>
  <si>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</si>
  <si>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</si>
  <si>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</si>
  <si>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</si>
  <si>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</si>
  <si>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</si>
  <si>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</si>
  <si>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</si>
  <si>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</si>
  <si>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</si>
  <si>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</si>
  <si>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</si>
  <si>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</si>
  <si>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</si>
  <si>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</si>
  <si>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</si>
  <si>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</si>
  <si>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</si>
  <si>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</si>
  <si>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</si>
  <si>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</si>
  <si>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</si>
  <si>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</si>
  <si>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</si>
  <si>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</si>
  <si>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</si>
  <si>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</si>
  <si>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</si>
  <si>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</si>
  <si>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</si>
  <si>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</si>
  <si>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</si>
  <si>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</si>
  <si>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</si>
  <si>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</si>
  <si>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</si>
  <si>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</si>
  <si>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</si>
  <si>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</si>
  <si>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</si>
  <si>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</si>
  <si>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</si>
  <si>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</si>
  <si>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</si>
  <si>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</si>
  <si>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</si>
  <si>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</si>
  <si>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</si>
  <si>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</si>
  <si>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</si>
  <si>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</si>
  <si>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</si>
  <si>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</si>
  <si>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</si>
  <si>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</si>
  <si>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</si>
  <si>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</si>
  <si>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</si>
  <si>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</si>
  <si>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</si>
  <si>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</si>
  <si>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</si>
  <si>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</si>
  <si>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</si>
  <si>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</si>
  <si>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</si>
  <si>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</si>
  <si>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</si>
  <si>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</si>
  <si>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</si>
  <si>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</si>
  <si>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</si>
  <si>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</si>
  <si>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</si>
  <si>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</si>
  <si>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</si>
  <si>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</si>
  <si>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</si>
  <si>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</si>
  <si>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</si>
  <si>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</si>
  <si>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</si>
  <si>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</si>
  <si>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</si>
  <si>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</si>
  <si>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</si>
  <si>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</si>
  <si>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</si>
  <si>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</si>
  <si>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</si>
  <si>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</si>
  <si>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</si>
  <si>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</si>
  <si>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</si>
  <si>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</si>
  <si>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</si>
  <si>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</si>
  <si>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</si>
  <si>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</si>
  <si>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</si>
  <si>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</si>
  <si>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</si>
  <si>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</si>
  <si>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</si>
  <si>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</si>
  <si>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</si>
  <si>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</si>
  <si>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</si>
  <si>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</si>
  <si>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</si>
  <si>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</si>
  <si>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</si>
  <si>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</si>
  <si>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</si>
  <si>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</si>
  <si>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</si>
  <si>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</si>
  <si>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</si>
  <si>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</si>
  <si>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</si>
  <si>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</si>
  <si>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</si>
  <si>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</si>
  <si>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</si>
  <si>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</si>
  <si>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</si>
  <si>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</si>
  <si>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</si>
  <si>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</si>
  <si>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</si>
  <si>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</si>
  <si>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</si>
  <si>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</si>
  <si>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</si>
  <si>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</si>
  <si>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</si>
  <si>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</si>
  <si>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</si>
  <si>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</si>
  <si>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</si>
  <si>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</si>
  <si>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</si>
  <si>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</si>
  <si>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</si>
  <si>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</si>
  <si>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</si>
  <si>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</si>
  <si>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</si>
  <si>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</si>
  <si>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</si>
  <si>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</si>
  <si>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</si>
  <si>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</si>
  <si>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</si>
  <si>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</si>
  <si>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</si>
  <si>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</si>
  <si>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</si>
  <si>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</si>
  <si>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</si>
  <si>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</si>
  <si>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</si>
  <si>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</si>
  <si>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</si>
  <si>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</si>
  <si>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</si>
  <si>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</si>
  <si>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</si>
  <si>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</si>
  <si>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</si>
  <si>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</si>
  <si>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</si>
  <si>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</si>
  <si>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</si>
  <si>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</si>
  <si>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</si>
  <si>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</si>
  <si>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</si>
  <si>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</si>
  <si>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</si>
  <si>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</si>
  <si>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</si>
  <si>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</si>
  <si>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</si>
  <si>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</si>
  <si>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</si>
  <si>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</si>
  <si>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</si>
  <si>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</si>
  <si>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</si>
  <si>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</si>
  <si>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</si>
  <si>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</si>
  <si>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</si>
  <si>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</si>
  <si>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</si>
  <si>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</si>
  <si>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</si>
  <si>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</si>
  <si>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</si>
  <si>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</si>
  <si>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</si>
  <si>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</si>
  <si>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</si>
  <si>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</si>
  <si>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</si>
  <si>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</si>
  <si>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</si>
  <si>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</si>
  <si>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</si>
  <si>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</si>
  <si>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</si>
  <si>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</si>
  <si>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</si>
  <si>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</si>
  <si>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</si>
  <si>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</si>
  <si>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</si>
  <si>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</si>
  <si>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</si>
  <si>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</si>
  <si>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</si>
  <si>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</si>
  <si>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</si>
  <si>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</si>
  <si>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</si>
  <si>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</si>
  <si>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</si>
  <si>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</si>
  <si>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</si>
  <si>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</si>
  <si>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</si>
  <si>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</si>
  <si>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</si>
  <si>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</si>
  <si>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</si>
  <si>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</si>
  <si>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</si>
  <si>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</si>
  <si>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</si>
  <si>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</si>
  <si>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</si>
  <si>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</si>
  <si>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</si>
  <si>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</si>
  <si>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</si>
  <si>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</si>
  <si>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</si>
  <si>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</si>
  <si>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</si>
  <si>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</si>
  <si>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</si>
  <si>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</si>
  <si>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</si>
  <si>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</si>
  <si>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</si>
  <si>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</si>
  <si>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</si>
  <si>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</si>
  <si>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</si>
  <si>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</si>
  <si>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</si>
  <si>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</si>
  <si>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</si>
  <si>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</si>
  <si>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</si>
  <si>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</si>
  <si>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</si>
  <si>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</si>
  <si>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</si>
  <si>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</si>
  <si>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</si>
  <si>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</si>
  <si>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</si>
  <si>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</si>
  <si>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</si>
  <si>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</si>
  <si>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</si>
  <si>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</si>
  <si>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</si>
  <si>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</si>
  <si>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</si>
  <si>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</si>
  <si>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</si>
  <si>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</si>
  <si>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</si>
  <si>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</si>
  <si>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</si>
  <si>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</si>
  <si>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</si>
  <si>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</si>
  <si>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</si>
  <si>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</si>
  <si>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</si>
  <si>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</si>
  <si>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</si>
  <si>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</si>
  <si>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</si>
  <si>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</si>
  <si>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</si>
  <si>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</si>
  <si>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</si>
  <si>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</si>
  <si>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</si>
  <si>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</si>
  <si>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</si>
  <si>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</si>
  <si>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</si>
  <si>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</si>
  <si>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</si>
  <si>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</si>
  <si>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</si>
  <si>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</si>
  <si>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</si>
  <si>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</si>
  <si>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</si>
  <si>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</si>
  <si>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</si>
  <si>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</si>
  <si>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</si>
  <si>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</si>
  <si>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</si>
  <si>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</si>
  <si>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</si>
  <si>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</si>
  <si>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</si>
  <si>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</si>
  <si>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</si>
  <si>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</si>
  <si>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</si>
  <si>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</si>
  <si>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</si>
  <si>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</si>
  <si>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</si>
  <si>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</si>
  <si>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</si>
  <si>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</si>
  <si>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</si>
  <si>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</si>
  <si>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</si>
  <si>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</si>
  <si>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</si>
  <si>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</si>
  <si>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</si>
  <si>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</si>
  <si>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</si>
  <si>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</si>
  <si>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</si>
  <si>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</si>
  <si>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</si>
  <si>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</si>
  <si>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</si>
  <si>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</si>
  <si>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</si>
  <si>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</si>
  <si>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</si>
  <si>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</si>
  <si>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</si>
  <si>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</si>
  <si>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</si>
  <si>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</si>
  <si>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</si>
  <si>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</si>
  <si>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</si>
  <si>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</si>
  <si>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</si>
  <si>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</si>
  <si>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</si>
  <si>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</si>
  <si>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</si>
  <si>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</si>
  <si>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</si>
  <si>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</si>
  <si>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</si>
  <si>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</si>
  <si>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</si>
  <si>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</si>
  <si>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</si>
  <si>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</si>
  <si>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</si>
  <si>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</si>
  <si>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</si>
  <si>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</si>
  <si>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</si>
  <si>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</si>
  <si>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</si>
  <si>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</si>
  <si>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</si>
  <si>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</si>
  <si>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</si>
  <si>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</si>
  <si>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</si>
  <si>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</si>
  <si>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</si>
  <si>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</si>
  <si>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</si>
  <si>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</si>
  <si>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</si>
  <si>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</si>
  <si>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</si>
  <si>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</si>
  <si>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</si>
  <si>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</si>
  <si>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</si>
  <si>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</si>
  <si>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</si>
  <si>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</si>
  <si>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</si>
  <si>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</si>
  <si>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</si>
  <si>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</si>
  <si>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</si>
  <si>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</si>
  <si>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</si>
  <si>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</si>
  <si>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</si>
  <si>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</si>
  <si>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</si>
  <si>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</si>
  <si>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</si>
  <si>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</si>
  <si>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</si>
  <si>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</si>
  <si>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</si>
  <si>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</si>
  <si>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</si>
  <si>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</si>
  <si>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</si>
  <si>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</si>
  <si>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</si>
  <si>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</si>
  <si>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</si>
  <si>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</si>
  <si>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</si>
  <si>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</si>
  <si>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</si>
  <si>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</si>
  <si>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</si>
  <si>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</si>
  <si>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</si>
  <si>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</si>
  <si>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</si>
  <si>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</si>
  <si>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</si>
  <si>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</si>
  <si>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</si>
  <si>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</si>
  <si>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</si>
  <si>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</si>
  <si>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</si>
  <si>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</si>
  <si>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</si>
  <si>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</si>
  <si>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</si>
  <si>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</si>
  <si>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</si>
  <si>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</si>
  <si>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</si>
  <si>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</si>
  <si>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</si>
  <si>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</si>
  <si>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</si>
  <si>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</si>
  <si>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</si>
  <si>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</si>
  <si>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</si>
  <si>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</si>
  <si>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</si>
  <si>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</si>
  <si>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</si>
  <si>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</si>
  <si>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</si>
  <si>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</si>
  <si>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</si>
  <si>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</si>
  <si>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</si>
  <si>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</si>
  <si>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</si>
  <si>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</si>
  <si>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</si>
  <si>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</si>
  <si>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</si>
  <si>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</si>
  <si>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</si>
  <si>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</si>
  <si>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</si>
  <si>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</si>
  <si>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</si>
  <si>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</si>
  <si>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</si>
  <si>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</si>
  <si>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</si>
  <si>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</si>
  <si>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</si>
  <si>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</si>
  <si>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</si>
  <si>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</si>
  <si>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</si>
  <si>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</si>
  <si>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</si>
  <si>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</si>
  <si>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</si>
  <si>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</si>
  <si>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</si>
  <si>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</si>
  <si>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</si>
  <si>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</si>
  <si>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</si>
  <si>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</si>
  <si>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</si>
  <si>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</si>
  <si>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</si>
  <si>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</si>
  <si>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</si>
  <si>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</si>
  <si>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</si>
  <si>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</si>
  <si>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</si>
  <si>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</si>
  <si>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</si>
  <si>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</si>
  <si>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</si>
  <si>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</si>
  <si>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</si>
  <si>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</si>
  <si>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</si>
  <si>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</si>
  <si>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</si>
  <si>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</si>
  <si>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</si>
  <si>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</si>
  <si>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</si>
  <si>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</si>
  <si>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</si>
  <si>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</si>
  <si>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</si>
  <si>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</si>
  <si>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</si>
  <si>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</si>
  <si>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</si>
  <si>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</si>
  <si>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</si>
  <si>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</si>
  <si>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</si>
  <si>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</si>
  <si>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</si>
  <si>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</si>
  <si>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</si>
  <si>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</si>
  <si>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</si>
  <si>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</si>
  <si>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</si>
  <si>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</si>
  <si>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</si>
  <si>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</si>
  <si>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</si>
  <si>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</si>
  <si>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</si>
  <si>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</si>
  <si>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</si>
  <si>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</si>
  <si>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</si>
  <si>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</si>
  <si>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</si>
  <si>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</si>
  <si>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</si>
  <si>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</si>
  <si>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</si>
  <si>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</si>
  <si>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</si>
  <si>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</si>
  <si>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</si>
  <si>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</si>
  <si>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</si>
  <si>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</si>
  <si>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</si>
  <si>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</si>
  <si>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</si>
  <si>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</si>
  <si>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</si>
  <si>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</si>
  <si>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</si>
  <si>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</si>
  <si>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</si>
  <si>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</si>
  <si>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</si>
  <si>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</si>
  <si>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</si>
  <si>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</si>
  <si>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</si>
  <si>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</si>
  <si>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</si>
  <si>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</si>
  <si>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</si>
  <si>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</si>
  <si>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</si>
  <si>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</si>
  <si>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</si>
  <si>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</si>
  <si>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</si>
  <si>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</si>
  <si>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</si>
  <si>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</si>
  <si>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</si>
  <si>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</si>
  <si>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</si>
  <si>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</si>
  <si>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</si>
  <si>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</si>
  <si>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</si>
  <si>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</si>
  <si>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</si>
  <si>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</si>
  <si>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</si>
  <si>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</si>
  <si>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</si>
  <si>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</si>
  <si>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</si>
  <si>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</si>
  <si>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</si>
  <si>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</si>
  <si>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</si>
  <si>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</si>
  <si>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</si>
  <si>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</si>
  <si>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</si>
  <si>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</si>
  <si>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</si>
  <si>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</si>
  <si>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</si>
  <si>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</si>
  <si>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</si>
  <si>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</si>
  <si>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</si>
  <si>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</si>
  <si>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</si>
  <si>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</si>
  <si>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</si>
  <si>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</si>
  <si>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</si>
  <si>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</si>
  <si>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</si>
  <si>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</si>
  <si>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</si>
  <si>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</si>
  <si>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</si>
  <si>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</si>
  <si>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</si>
  <si>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</si>
  <si>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</si>
  <si>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</si>
  <si>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</si>
  <si>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</si>
  <si>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</si>
  <si>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</si>
  <si>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</si>
  <si>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</si>
  <si>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</si>
  <si>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</si>
  <si>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</si>
  <si>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</si>
  <si>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</si>
  <si>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</si>
  <si>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</si>
  <si>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</si>
  <si>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</si>
  <si>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</si>
  <si>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</si>
  <si>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</si>
  <si>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</si>
  <si>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</si>
  <si>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</si>
  <si>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</si>
  <si>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</si>
  <si>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</si>
  <si>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</si>
  <si>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</si>
  <si>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</si>
  <si>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</si>
  <si>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</si>
  <si>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</si>
  <si>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</si>
  <si>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</si>
  <si>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</si>
  <si>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</si>
  <si>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</si>
  <si>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</si>
  <si>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</si>
  <si>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</si>
  <si>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</si>
  <si>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</si>
  <si>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</si>
  <si>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</si>
  <si>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</si>
  <si>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</si>
  <si>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</si>
  <si>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</si>
  <si>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</si>
  <si>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</si>
  <si>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</si>
  <si>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</si>
  <si>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</si>
  <si>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</si>
  <si>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</si>
  <si>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</si>
  <si>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</si>
  <si>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</si>
  <si>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</si>
  <si>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</si>
  <si>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</si>
  <si>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</si>
  <si>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</si>
  <si>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</si>
  <si>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</si>
  <si>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</si>
  <si>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</si>
  <si>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</si>
  <si>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</si>
  <si>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</si>
  <si>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</si>
  <si>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</si>
  <si>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</si>
  <si>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</si>
  <si>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</si>
  <si>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</si>
  <si>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</si>
  <si>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</si>
  <si>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</si>
  <si>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</si>
  <si>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</si>
  <si>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</si>
  <si>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</si>
  <si>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</si>
  <si>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</si>
  <si>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</si>
  <si>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</si>
  <si>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</si>
  <si>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</si>
  <si>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</si>
  <si>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</si>
  <si>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</si>
  <si>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</si>
  <si>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</si>
  <si>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</si>
  <si>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</si>
  <si>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</si>
  <si>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</si>
  <si>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</si>
  <si>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</si>
  <si>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</si>
  <si>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</si>
  <si>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</si>
  <si>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</si>
  <si>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</si>
  <si>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</si>
  <si>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</si>
  <si>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</si>
  <si>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</si>
  <si>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</si>
  <si>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</si>
  <si>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</si>
  <si>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</si>
  <si>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</si>
  <si>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</si>
  <si>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</si>
  <si>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</si>
  <si>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</si>
  <si>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</si>
  <si>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</si>
  <si>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</si>
  <si>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</si>
  <si>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</si>
  <si>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</si>
  <si>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</si>
  <si>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</si>
  <si>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</si>
  <si>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</si>
  <si>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</si>
  <si>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</si>
  <si>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</si>
  <si>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</si>
  <si>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</si>
  <si>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</si>
  <si>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</si>
  <si>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</si>
  <si>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</si>
  <si>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</si>
  <si>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</si>
  <si>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</si>
  <si>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</si>
  <si>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</si>
  <si>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</si>
  <si>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</si>
  <si>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</si>
  <si>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</si>
  <si>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</si>
  <si>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</si>
  <si>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</si>
  <si>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</si>
  <si>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</si>
  <si>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</si>
  <si>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</si>
  <si>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</si>
  <si>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</si>
  <si>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</si>
  <si>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</si>
  <si>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</si>
  <si>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</si>
  <si>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</si>
  <si>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</si>
  <si>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</si>
  <si>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</si>
  <si>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</si>
  <si>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</si>
  <si>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</si>
  <si>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</si>
  <si>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</si>
  <si>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</si>
  <si>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</si>
  <si>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</si>
  <si>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</si>
  <si>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</si>
  <si>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</si>
  <si>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</si>
  <si>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</si>
  <si>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</si>
  <si>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</si>
  <si>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</si>
  <si>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</si>
  <si>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</si>
  <si>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</si>
  <si>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</si>
  <si>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</si>
  <si>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</si>
  <si>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</si>
  <si>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</si>
  <si>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</si>
  <si>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</si>
  <si>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</si>
  <si>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</si>
  <si>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</si>
  <si>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</si>
  <si>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</si>
  <si>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</si>
  <si>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</si>
  <si>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</si>
  <si>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</si>
  <si>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</si>
  <si>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</si>
  <si>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</si>
  <si>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</si>
  <si>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</si>
  <si>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</si>
  <si>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</si>
  <si>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</si>
  <si>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</si>
  <si>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</si>
  <si>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</si>
  <si>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</si>
  <si>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</si>
  <si>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</si>
  <si>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</si>
  <si>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</si>
  <si>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</si>
  <si>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</si>
  <si>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</si>
  <si>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</si>
  <si>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</si>
  <si>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</si>
  <si>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</si>
  <si>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</si>
  <si>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</si>
  <si>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</si>
  <si>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</si>
  <si>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</si>
  <si>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</si>
  <si>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</si>
  <si>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</si>
  <si>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</si>
  <si>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</si>
  <si>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</si>
  <si>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</si>
  <si>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</si>
  <si>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</si>
  <si>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</si>
  <si>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</si>
  <si>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</si>
  <si>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</si>
  <si>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</si>
  <si>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</si>
  <si>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</si>
  <si>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</si>
  <si>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</si>
  <si>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</si>
  <si>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</si>
  <si>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</si>
  <si>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</si>
  <si>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</si>
  <si>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</si>
  <si>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</si>
  <si>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</si>
  <si>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</si>
  <si>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</si>
  <si>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</si>
  <si>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</si>
  <si>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</si>
  <si>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</si>
  <si>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</si>
  <si>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</si>
  <si>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</si>
  <si>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</si>
  <si>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</si>
  <si>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</si>
  <si>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</si>
  <si>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</si>
  <si>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</si>
  <si>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</si>
  <si>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</si>
  <si>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</si>
  <si>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</si>
  <si>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</si>
  <si>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</si>
  <si>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</si>
  <si>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</si>
  <si>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</si>
  <si>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</si>
  <si>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</si>
  <si>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</si>
  <si>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</si>
  <si>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</si>
  <si>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</si>
  <si>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</si>
  <si>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</si>
  <si>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</si>
  <si>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</si>
  <si>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</si>
  <si>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</si>
  <si>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</si>
  <si>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</si>
  <si>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</si>
  <si>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</si>
  <si>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</si>
  <si>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</si>
  <si>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</si>
  <si>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</si>
  <si>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</si>
  <si>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</si>
  <si>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</si>
  <si>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</si>
  <si>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</si>
  <si>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</si>
  <si>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</si>
  <si>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</si>
  <si>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</si>
  <si>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</si>
  <si>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</si>
  <si>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</si>
  <si>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</si>
  <si>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</si>
  <si>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</si>
  <si>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</si>
  <si>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</si>
  <si>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</si>
  <si>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</si>
  <si>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</si>
  <si>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</si>
  <si>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</si>
  <si>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</si>
  <si>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</si>
  <si>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</si>
  <si>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</si>
  <si>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</si>
  <si>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</si>
  <si>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</si>
  <si>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</si>
  <si>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</si>
  <si>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</si>
  <si>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</si>
  <si>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</si>
  <si>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</si>
  <si>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</si>
  <si>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</si>
  <si>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</si>
  <si>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</si>
  <si>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</si>
  <si>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</si>
  <si>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</si>
  <si>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</si>
  <si>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</si>
  <si>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</si>
  <si>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</si>
  <si>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</si>
  <si>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</si>
  <si>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</si>
  <si>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</si>
  <si>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</si>
  <si>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</si>
  <si>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</si>
  <si>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</si>
  <si>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</si>
  <si>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</si>
  <si>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</si>
  <si>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</si>
  <si>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</si>
  <si>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</si>
  <si>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</si>
  <si>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</si>
  <si>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</si>
  <si>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</si>
  <si>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</si>
  <si>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</si>
  <si>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</si>
  <si>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</si>
  <si>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</si>
  <si>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</si>
  <si>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</si>
  <si>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</si>
  <si>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</si>
  <si>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</si>
  <si>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</si>
  <si>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</si>
  <si>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</si>
  <si>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</si>
  <si>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</si>
  <si>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</si>
  <si>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</si>
  <si>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</si>
  <si>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</si>
  <si>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</si>
  <si>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</si>
  <si>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</si>
  <si>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</si>
  <si>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</si>
  <si>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</si>
  <si>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</si>
  <si>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</si>
  <si>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</si>
  <si>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</si>
  <si>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</si>
  <si>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</si>
  <si>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</si>
  <si>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</si>
  <si>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</si>
  <si>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</si>
  <si>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</si>
  <si>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</si>
  <si>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</si>
  <si>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</si>
  <si>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</si>
  <si>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</si>
  <si>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</si>
  <si>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</si>
  <si>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</si>
  <si>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</si>
  <si>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</si>
  <si>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</si>
  <si>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</si>
  <si>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</si>
  <si>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</si>
  <si>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</si>
  <si>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</si>
  <si>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</si>
  <si>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</si>
  <si>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</si>
  <si>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</si>
  <si>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</si>
  <si>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</si>
  <si>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</si>
  <si>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</si>
  <si>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</si>
  <si>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</si>
  <si>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</si>
  <si>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</si>
  <si>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</si>
  <si>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</si>
  <si>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</si>
  <si>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</si>
  <si>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</si>
  <si>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</si>
  <si>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</si>
  <si>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</si>
  <si>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</si>
  <si>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</si>
  <si>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</si>
  <si>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</si>
  <si>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</si>
  <si>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</si>
  <si>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</si>
  <si>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</si>
  <si>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</si>
  <si>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</si>
  <si>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</si>
  <si>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</si>
  <si>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</si>
  <si>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</si>
  <si>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</si>
  <si>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</si>
  <si>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</si>
  <si>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</si>
  <si>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</si>
  <si>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</si>
  <si>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</si>
  <si>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</si>
  <si>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</si>
  <si>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</si>
  <si>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</si>
  <si>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</si>
  <si>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</si>
  <si>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</si>
  <si>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</si>
  <si>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</si>
  <si>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</si>
  <si>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</si>
  <si>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</si>
  <si>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</si>
  <si>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</si>
  <si>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</si>
  <si>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</si>
  <si>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</si>
  <si>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</si>
  <si>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</si>
  <si>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</si>
  <si>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</si>
  <si>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</si>
  <si>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</si>
  <si>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</si>
  <si>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</si>
  <si>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</si>
  <si>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</si>
  <si>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</si>
  <si>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</si>
  <si>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</si>
  <si>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</si>
  <si>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</si>
  <si>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</si>
  <si>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</si>
  <si>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</si>
  <si>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</si>
  <si>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</si>
  <si>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</si>
  <si>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</si>
  <si>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</si>
  <si>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</si>
  <si>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</si>
  <si>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</si>
  <si>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</si>
  <si>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</si>
  <si>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</si>
  <si>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</si>
  <si>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</si>
  <si>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</si>
  <si>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</si>
  <si>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</si>
  <si>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</si>
  <si>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</si>
  <si>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</si>
  <si>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</si>
  <si>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</si>
  <si>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</si>
  <si>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</si>
  <si>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</si>
  <si>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</si>
  <si>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</si>
  <si>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</si>
  <si>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</si>
  <si>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</si>
  <si>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</si>
  <si>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</si>
  <si>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</si>
  <si>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</si>
  <si>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</si>
  <si>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</si>
  <si>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</si>
  <si>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</si>
  <si>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</si>
  <si>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</si>
  <si>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</si>
  <si>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</si>
  <si>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</si>
  <si>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</si>
  <si>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</si>
  <si>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</si>
  <si>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</si>
  <si>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</si>
  <si>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</si>
  <si>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</si>
  <si>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</si>
  <si>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</si>
  <si>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</si>
  <si>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</si>
  <si>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</si>
  <si>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</si>
  <si>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</si>
  <si>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</si>
  <si>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</si>
  <si>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</si>
  <si>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</si>
  <si>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</si>
  <si>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</si>
  <si>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</si>
  <si>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</si>
  <si>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</si>
  <si>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</si>
  <si>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</si>
  <si>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</si>
  <si>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</si>
  <si>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</si>
  <si>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</si>
  <si>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</si>
  <si>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</si>
  <si>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</si>
  <si>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</si>
  <si>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</si>
  <si>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</si>
  <si>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</si>
  <si>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</si>
  <si>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</si>
  <si>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</si>
  <si>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</si>
  <si>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</si>
  <si>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</si>
  <si>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</si>
  <si>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</si>
  <si>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</si>
  <si>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</si>
  <si>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</si>
  <si>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</si>
  <si>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</si>
  <si>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</si>
  <si>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</si>
  <si>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</si>
  <si>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</si>
  <si>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</si>
  <si>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</si>
  <si>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</si>
  <si>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</si>
  <si>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</si>
  <si>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</si>
  <si>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</si>
  <si>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</si>
  <si>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</si>
  <si>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</si>
  <si>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</si>
  <si>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</si>
  <si>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</si>
  <si>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</si>
  <si>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</si>
  <si>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</si>
  <si>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</si>
  <si>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</si>
  <si>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</si>
  <si>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</si>
  <si>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</si>
  <si>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</si>
  <si>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</si>
  <si>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</si>
  <si>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</si>
  <si>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</si>
  <si>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</si>
  <si>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</si>
  <si>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</si>
  <si>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</si>
  <si>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</si>
  <si>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</si>
  <si>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</si>
  <si>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</si>
  <si>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</si>
  <si>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</si>
  <si>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</si>
  <si>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</si>
  <si>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</si>
  <si>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</si>
  <si>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</si>
  <si>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</si>
  <si>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</si>
  <si>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</si>
  <si>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</si>
  <si>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</si>
  <si>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</si>
  <si>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</si>
  <si>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</si>
  <si>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</si>
  <si>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</si>
  <si>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</si>
  <si>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</si>
  <si>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</si>
  <si>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</si>
  <si>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</si>
  <si>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</si>
  <si>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</si>
  <si>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</si>
  <si>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</si>
  <si>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</si>
  <si>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</si>
  <si>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</si>
  <si>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</si>
  <si>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</si>
  <si>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</si>
  <si>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</si>
  <si>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</si>
  <si>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</si>
  <si>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</si>
  <si>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</si>
  <si>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</si>
  <si>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</si>
  <si>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</si>
  <si>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</si>
  <si>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</si>
  <si>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</si>
  <si>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</si>
  <si>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</si>
  <si>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</si>
  <si>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</si>
  <si>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</si>
  <si>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</si>
  <si>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</si>
  <si>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</si>
  <si>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</si>
  <si>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</si>
  <si>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</si>
  <si>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</si>
  <si>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</si>
  <si>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</si>
  <si>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</si>
  <si>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</si>
  <si>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</si>
  <si>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</si>
  <si>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</si>
  <si>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</si>
  <si>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</si>
  <si>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</si>
  <si>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</si>
  <si>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</si>
  <si>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</si>
  <si>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</si>
  <si>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</si>
  <si>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</si>
  <si>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</si>
  <si>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</si>
  <si>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</si>
  <si>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</si>
  <si>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</si>
  <si>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</si>
  <si>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</si>
  <si>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</si>
  <si>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</si>
  <si>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</si>
  <si>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</si>
  <si>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</si>
  <si>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</si>
  <si>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</si>
  <si>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</si>
  <si>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</si>
  <si>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</si>
  <si>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</si>
  <si>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</si>
  <si>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</si>
  <si>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</si>
  <si>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</si>
  <si>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</si>
  <si>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</si>
  <si>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</si>
  <si>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</si>
  <si>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</si>
  <si>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</si>
  <si>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</si>
  <si>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</si>
  <si>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</si>
  <si>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</si>
  <si>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</si>
  <si>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</si>
  <si>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</si>
  <si>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</si>
  <si>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</si>
  <si>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</si>
  <si>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</si>
  <si>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</si>
  <si>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</si>
  <si>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</si>
  <si>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</si>
  <si>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</si>
  <si>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</si>
  <si>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</si>
  <si>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</si>
  <si>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</si>
  <si>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</si>
  <si>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</si>
  <si>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</si>
  <si>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</si>
  <si>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</si>
  <si>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</si>
  <si>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</si>
  <si>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</si>
  <si>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</si>
  <si>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</si>
  <si>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</si>
  <si>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</si>
  <si>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</si>
  <si>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</si>
  <si>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</si>
  <si>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</si>
  <si>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</si>
  <si>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</si>
  <si>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</si>
  <si>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</si>
  <si>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</si>
  <si>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</si>
  <si>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</si>
  <si>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</si>
  <si>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</si>
  <si>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</si>
  <si>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</si>
  <si>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</si>
  <si>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</si>
  <si>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</si>
  <si>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</si>
  <si>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</si>
  <si>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</si>
  <si>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</si>
  <si>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</si>
  <si>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</si>
  <si>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</si>
  <si>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</si>
  <si>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</si>
  <si>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</si>
  <si>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</si>
  <si>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</si>
  <si>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</si>
  <si>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</si>
  <si>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</si>
  <si>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</si>
  <si>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</si>
  <si>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</si>
  <si>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</si>
  <si>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</si>
  <si>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</si>
  <si>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</si>
  <si>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</si>
  <si>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</si>
  <si>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</si>
  <si>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</si>
  <si>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</si>
  <si>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</si>
  <si>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</si>
  <si>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</si>
  <si>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</si>
  <si>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</si>
  <si>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</si>
  <si>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</si>
  <si>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</si>
  <si>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</si>
  <si>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</si>
  <si>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</si>
  <si>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</si>
  <si>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</si>
  <si>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</si>
  <si>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</si>
  <si>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</si>
  <si>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</si>
  <si>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</si>
  <si>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</si>
  <si>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</si>
  <si>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</si>
  <si>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</si>
  <si>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</si>
  <si>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</si>
  <si>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</si>
  <si>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</si>
  <si>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</si>
  <si>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</si>
  <si>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</si>
  <si>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</si>
  <si>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</si>
  <si>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</si>
  <si>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</si>
  <si>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</si>
  <si>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</si>
  <si>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</si>
  <si>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</si>
  <si>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</si>
  <si>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</si>
  <si>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</si>
  <si>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</si>
  <si>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</si>
  <si>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</si>
  <si>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</si>
  <si>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</si>
  <si>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</si>
  <si>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</si>
  <si>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</si>
  <si>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</si>
  <si>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</si>
  <si>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</si>
  <si>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</si>
  <si>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</si>
  <si>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</si>
  <si>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</si>
  <si>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</si>
  <si>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</si>
  <si>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</si>
  <si>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</si>
  <si>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</si>
  <si>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</si>
  <si>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</si>
  <si>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</si>
  <si>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</si>
  <si>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</si>
  <si>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</si>
  <si>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</si>
  <si>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</si>
  <si>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</si>
  <si>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</si>
  <si>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</si>
  <si>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</si>
  <si>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</si>
  <si>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</si>
  <si>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</si>
  <si>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</si>
  <si>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</si>
  <si>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</si>
  <si>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</si>
  <si>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</si>
  <si>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</si>
  <si>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</si>
  <si>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</si>
  <si>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</si>
  <si>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</si>
  <si>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</si>
  <si>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</si>
  <si>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</si>
  <si>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</si>
  <si>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</si>
  <si>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</si>
  <si>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</si>
  <si>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</si>
  <si>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</si>
  <si>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</si>
  <si>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</si>
  <si>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</si>
  <si>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</si>
  <si>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</si>
  <si>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</si>
  <si>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</si>
  <si>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</si>
  <si>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</si>
  <si>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</si>
  <si>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</si>
  <si>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</si>
  <si>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</si>
  <si>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</si>
  <si>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</si>
  <si>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</si>
  <si>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</si>
  <si>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</si>
  <si>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</si>
  <si>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</si>
  <si>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</si>
  <si>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</si>
  <si>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</si>
  <si>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</si>
  <si>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</si>
  <si>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</si>
  <si>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</si>
  <si>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</si>
  <si>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</si>
  <si>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</si>
  <si>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</si>
  <si>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</si>
  <si>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</si>
  <si>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</si>
  <si>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</si>
  <si>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</si>
  <si>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</si>
  <si>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</si>
  <si>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</si>
  <si>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</si>
  <si>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</si>
  <si>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</si>
  <si>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</si>
  <si>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</si>
  <si>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</si>
  <si>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</si>
  <si>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</si>
  <si>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</si>
  <si>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</si>
  <si>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</si>
  <si>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</si>
  <si>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</si>
  <si>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</si>
  <si>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</si>
  <si>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</si>
  <si>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</si>
  <si>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</si>
  <si>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</si>
  <si>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</si>
  <si>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</si>
  <si>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</si>
  <si>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</si>
  <si>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</si>
  <si>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</si>
  <si>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</si>
  <si>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</si>
  <si>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</si>
  <si>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</si>
  <si>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</si>
  <si>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</si>
  <si>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</si>
  <si>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</si>
  <si>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</si>
  <si>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</si>
  <si>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</si>
  <si>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</si>
  <si>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</si>
  <si>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</si>
  <si>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</si>
  <si>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</si>
  <si>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</si>
  <si>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</si>
  <si>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</si>
  <si>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</si>
  <si>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</si>
  <si>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</si>
  <si>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</si>
  <si>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</si>
  <si>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</si>
  <si>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</si>
  <si>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</si>
  <si>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</si>
  <si>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</si>
  <si>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</si>
  <si>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</si>
  <si>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</si>
  <si>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</si>
  <si>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</si>
  <si>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</si>
  <si>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</si>
  <si>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</si>
  <si>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</si>
  <si>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</si>
  <si>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</si>
  <si>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</si>
  <si>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</si>
  <si>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</si>
  <si>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</si>
  <si>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</si>
  <si>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</si>
  <si>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</si>
  <si>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</si>
  <si>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</si>
  <si>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</si>
  <si>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</si>
  <si>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</si>
  <si>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</si>
  <si>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</si>
  <si>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</si>
  <si>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</si>
  <si>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</si>
  <si>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</si>
  <si>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</si>
  <si>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</si>
  <si>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</si>
  <si>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</si>
  <si>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</si>
  <si>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</si>
  <si>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</si>
  <si>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</si>
  <si>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</si>
  <si>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</si>
  <si>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</si>
  <si>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</si>
  <si>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</si>
  <si>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</si>
  <si>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</si>
  <si>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</si>
  <si>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</si>
  <si>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</si>
  <si>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</si>
  <si>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</si>
  <si>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</si>
  <si>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</si>
  <si>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</si>
  <si>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</si>
  <si>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</si>
  <si>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</si>
  <si>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</si>
  <si>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</si>
  <si>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</si>
  <si>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</si>
  <si>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</si>
  <si>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</si>
  <si>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</si>
  <si>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</si>
  <si>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</si>
  <si>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</si>
  <si>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</si>
  <si>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</si>
  <si>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</si>
  <si>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</si>
  <si>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</si>
  <si>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</si>
  <si>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</si>
  <si>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</si>
  <si>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</si>
  <si>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</si>
  <si>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</si>
  <si>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</si>
  <si>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</si>
  <si>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</si>
  <si>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</si>
  <si>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</si>
  <si>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</si>
  <si>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</si>
  <si>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</si>
  <si>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</si>
  <si>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</si>
  <si>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</si>
  <si>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</si>
  <si>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</si>
  <si>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</si>
  <si>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</si>
  <si>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</si>
  <si>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</si>
  <si>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</si>
  <si>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</si>
  <si>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</si>
  <si>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</si>
  <si>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</si>
  <si>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</si>
  <si>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</si>
  <si>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</si>
  <si>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</si>
  <si>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</si>
  <si>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</si>
  <si>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</si>
  <si>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</si>
  <si>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</si>
  <si>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</si>
  <si>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</si>
  <si>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</si>
  <si>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</si>
  <si>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</si>
  <si>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</si>
  <si>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</si>
  <si>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</si>
  <si>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</si>
  <si>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</si>
  <si>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</si>
  <si>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</si>
  <si>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</si>
  <si>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</si>
  <si>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</si>
  <si>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</si>
  <si>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</si>
  <si>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</si>
  <si>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</si>
  <si>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</si>
  <si>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</si>
  <si>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</si>
  <si>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</si>
  <si>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</si>
  <si>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</si>
  <si>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</si>
  <si>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</si>
  <si>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</si>
  <si>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</si>
  <si>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</si>
  <si>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</si>
  <si>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</si>
  <si>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</si>
  <si>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</si>
  <si>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</si>
  <si>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</si>
  <si>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</si>
  <si>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</si>
  <si>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</si>
  <si>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</si>
  <si>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</si>
  <si>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</si>
  <si>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</si>
  <si>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</si>
  <si>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</si>
  <si>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</si>
  <si>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</si>
  <si>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</si>
  <si>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</si>
  <si>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</si>
  <si>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</si>
  <si>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</si>
  <si>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</si>
  <si>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</si>
  <si>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</si>
  <si>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</si>
  <si>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</si>
  <si>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</si>
  <si>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</si>
  <si>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</si>
  <si>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</si>
  <si>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</si>
  <si>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</si>
  <si>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</si>
  <si>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</si>
  <si>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</si>
  <si>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</si>
  <si>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</si>
  <si>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</si>
  <si>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</si>
  <si>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</si>
  <si>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</si>
  <si>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</si>
  <si>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</si>
  <si>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</si>
  <si>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</si>
  <si>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</si>
  <si>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</si>
  <si>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</si>
  <si>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</si>
  <si>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</si>
  <si>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</si>
  <si>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</si>
  <si>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</si>
  <si>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</si>
  <si>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</si>
  <si>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</si>
  <si>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</si>
  <si>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</si>
  <si>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</si>
  <si>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</si>
  <si>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</si>
  <si>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</si>
  <si>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</si>
  <si>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</si>
  <si>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</si>
  <si>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</si>
  <si>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</si>
  <si>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</si>
  <si>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</si>
  <si>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</si>
  <si>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</si>
  <si>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</si>
  <si>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</si>
  <si>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</si>
  <si>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</si>
  <si>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</si>
  <si>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</si>
  <si>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</si>
  <si>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</si>
  <si>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</si>
  <si>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</si>
  <si>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</si>
  <si>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</si>
  <si>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</si>
  <si>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</si>
  <si>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</si>
  <si>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</si>
  <si>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</si>
  <si>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</si>
  <si>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</si>
  <si>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</si>
  <si>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</si>
  <si>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</si>
  <si>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</si>
  <si>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</si>
  <si>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</si>
  <si>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</si>
  <si>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</si>
  <si>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</si>
  <si>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</si>
  <si>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</si>
  <si>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</si>
  <si>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</si>
  <si>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</si>
  <si>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</si>
  <si>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</si>
  <si>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</si>
  <si>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</si>
  <si>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</si>
  <si>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</si>
  <si>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</si>
  <si>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</si>
  <si>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</si>
  <si>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</si>
  <si>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</si>
  <si>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</si>
  <si>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</si>
  <si>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</si>
  <si>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</si>
  <si>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</si>
  <si>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</si>
  <si>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</si>
  <si>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</si>
  <si>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</si>
  <si>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</si>
  <si>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</si>
  <si>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</si>
  <si>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</si>
  <si>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</si>
  <si>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</si>
  <si>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</si>
  <si>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</si>
  <si>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</si>
  <si>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</si>
  <si>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</si>
  <si>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</si>
  <si>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</si>
  <si>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</si>
  <si>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</si>
  <si>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</si>
  <si>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</si>
  <si>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</si>
  <si>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</si>
  <si>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</si>
  <si>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</si>
  <si>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</si>
  <si>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</si>
  <si>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</si>
  <si>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</si>
  <si>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</si>
  <si>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</si>
  <si>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</si>
  <si>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</si>
  <si>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</si>
  <si>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</si>
  <si>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</si>
  <si>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</si>
  <si>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</si>
  <si>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</si>
  <si>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</si>
  <si>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</si>
  <si>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</si>
  <si>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</si>
  <si>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</si>
  <si>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</si>
  <si>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</si>
  <si>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</si>
  <si>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</si>
  <si>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</si>
  <si>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</si>
  <si>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</si>
  <si>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</si>
  <si>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</si>
  <si>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</si>
  <si>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</si>
  <si>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</si>
  <si>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</si>
  <si>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</si>
  <si>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</si>
  <si>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</si>
  <si>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</si>
  <si>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</si>
  <si>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</si>
  <si>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</si>
  <si>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</si>
  <si>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</si>
  <si>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</si>
  <si>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</si>
  <si>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</si>
  <si>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</si>
  <si>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</si>
  <si>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</si>
  <si>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</si>
  <si>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</si>
  <si>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</si>
  <si>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</si>
  <si>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</si>
  <si>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</si>
  <si>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</si>
  <si>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</si>
  <si>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</si>
  <si>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</si>
  <si>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</si>
  <si>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</si>
  <si>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</si>
  <si>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</si>
  <si>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</si>
  <si>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</si>
  <si>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</si>
  <si>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</si>
  <si>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</si>
  <si>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</si>
  <si>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</si>
  <si>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</si>
  <si>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</si>
  <si>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</si>
  <si>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</si>
  <si>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</si>
  <si>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</si>
  <si>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</si>
  <si>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</si>
  <si>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</si>
  <si>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</si>
  <si>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</si>
  <si>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</si>
  <si>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</si>
  <si>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</si>
  <si>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</si>
  <si>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</si>
  <si>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</si>
  <si>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</si>
  <si>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</si>
  <si>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</si>
  <si>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</si>
  <si>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</si>
  <si>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</si>
  <si>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</si>
  <si>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</si>
  <si>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</si>
  <si>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</si>
  <si>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</si>
  <si>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</si>
  <si>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</si>
  <si>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</si>
  <si>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</si>
  <si>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</si>
  <si>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</si>
  <si>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</si>
  <si>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</si>
  <si>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</si>
  <si>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</si>
  <si>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</si>
  <si>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</si>
  <si>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</si>
  <si>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</si>
  <si>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</si>
  <si>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</si>
  <si>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</si>
  <si>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</si>
  <si>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</si>
  <si>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</si>
  <si>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</si>
  <si>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</si>
  <si>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</si>
  <si>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</si>
  <si>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</si>
  <si>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</si>
  <si>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</si>
  <si>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</si>
  <si>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</si>
  <si>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</si>
  <si>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</si>
  <si>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</si>
  <si>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</si>
  <si>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</si>
  <si>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</si>
  <si>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</si>
  <si>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</si>
  <si>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</si>
  <si>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</si>
  <si>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</si>
  <si>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</si>
  <si>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</si>
  <si>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</si>
  <si>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</si>
  <si>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</si>
  <si>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</si>
  <si>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</si>
  <si>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</si>
  <si>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</si>
  <si>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</si>
  <si>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</si>
  <si>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</si>
  <si>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</si>
  <si>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</si>
  <si>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</si>
  <si>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</si>
  <si>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</si>
  <si>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</si>
  <si>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</si>
  <si>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</si>
  <si>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</si>
  <si>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</si>
  <si>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</si>
  <si>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</si>
  <si>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</si>
  <si>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</si>
  <si>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</si>
  <si>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</si>
  <si>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</si>
  <si>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</si>
  <si>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</si>
  <si>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</si>
  <si>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</si>
  <si>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</si>
  <si>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</si>
  <si>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</si>
  <si>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</si>
  <si>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</si>
  <si>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</si>
  <si>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</si>
  <si>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</si>
  <si>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</si>
  <si>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</si>
  <si>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</si>
  <si>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</si>
  <si>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</si>
  <si>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</si>
  <si>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</si>
  <si>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</si>
  <si>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</si>
  <si>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</si>
  <si>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</si>
  <si>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</si>
  <si>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</si>
  <si>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</si>
  <si>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</si>
  <si>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</si>
  <si>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</si>
  <si>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</si>
  <si>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</si>
  <si>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</si>
  <si>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</si>
  <si>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</si>
  <si>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</si>
  <si>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</si>
  <si>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</si>
  <si>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</si>
  <si>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</si>
  <si>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</si>
  <si>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</si>
  <si>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</si>
  <si>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</si>
  <si>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</si>
  <si>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</si>
  <si>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</si>
  <si>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</si>
  <si>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</si>
  <si>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</si>
  <si>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</si>
  <si>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</si>
  <si>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</si>
  <si>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</si>
  <si>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</si>
  <si>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</si>
  <si>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</si>
  <si>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</si>
  <si>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</si>
  <si>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</si>
  <si>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</si>
  <si>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</si>
  <si>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</si>
  <si>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</si>
  <si>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</si>
  <si>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</si>
  <si>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</si>
  <si>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</si>
  <si>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</si>
  <si>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</si>
  <si>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</si>
  <si>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</si>
  <si>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</si>
  <si>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</si>
  <si>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</si>
  <si>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</si>
  <si>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</si>
  <si>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</si>
  <si>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</si>
  <si>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</si>
  <si>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</si>
  <si>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</si>
  <si>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</si>
  <si>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</si>
  <si>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</si>
  <si>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</si>
  <si>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</si>
  <si>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</si>
  <si>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</si>
  <si>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</si>
  <si>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</si>
  <si>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</si>
  <si>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</si>
  <si>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</si>
  <si>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</si>
  <si>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</si>
  <si>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</si>
  <si>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</si>
  <si>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</si>
  <si>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</si>
  <si>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</si>
  <si>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</si>
  <si>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</si>
  <si>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</si>
  <si>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</si>
  <si>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</si>
  <si>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</si>
  <si>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</si>
  <si>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</si>
  <si>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</si>
  <si>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</si>
  <si>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</si>
  <si>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</si>
  <si>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</si>
  <si>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</si>
  <si>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</si>
  <si>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</si>
  <si>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</si>
  <si>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</si>
  <si>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</si>
  <si>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</si>
  <si>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</si>
  <si>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</si>
  <si>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</si>
  <si>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</si>
  <si>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</si>
  <si>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</si>
  <si>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</si>
  <si>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</si>
  <si>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</si>
  <si>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</si>
  <si>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</si>
  <si>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</si>
  <si>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</si>
  <si>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</si>
  <si>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</si>
  <si>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</si>
  <si>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</si>
  <si>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</si>
  <si>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</si>
  <si>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</si>
  <si>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</si>
  <si>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</si>
  <si>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</si>
  <si>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</si>
  <si>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</si>
  <si>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</si>
  <si>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</si>
  <si>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</si>
  <si>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</si>
  <si>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</si>
  <si>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</si>
  <si>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</si>
  <si>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</si>
  <si>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</si>
  <si>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</si>
  <si>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</si>
  <si>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</si>
  <si>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</si>
  <si>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</si>
  <si>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</si>
  <si>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</si>
  <si>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</si>
  <si>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</si>
  <si>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</si>
  <si>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</si>
  <si>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</si>
  <si>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</si>
  <si>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</si>
  <si>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</si>
  <si>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</si>
  <si>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</si>
  <si>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</si>
  <si>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</si>
  <si>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</si>
  <si>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</si>
  <si>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</si>
  <si>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</si>
  <si>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</si>
  <si>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</si>
  <si>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</si>
  <si>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</si>
  <si>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</si>
  <si>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</si>
  <si>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</si>
  <si>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</si>
  <si>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</si>
  <si>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</si>
  <si>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</si>
  <si>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</si>
  <si>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</si>
  <si>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</si>
  <si>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</si>
  <si>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</si>
  <si>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</si>
  <si>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</si>
  <si>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</si>
  <si>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</si>
  <si>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</si>
  <si>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</si>
  <si>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</si>
  <si>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</si>
  <si>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</si>
  <si>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</si>
  <si>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</si>
  <si>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</si>
  <si>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</si>
  <si>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</si>
  <si>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</si>
  <si>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</si>
  <si>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</si>
  <si>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</si>
  <si>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</si>
  <si>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</si>
  <si>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</si>
  <si>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</si>
  <si>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</si>
  <si>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</si>
  <si>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</si>
  <si>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</si>
  <si>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</si>
  <si>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</si>
  <si>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</si>
  <si>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</si>
  <si>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</si>
  <si>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</si>
  <si>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</si>
  <si>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</si>
  <si>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</si>
  <si>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</si>
  <si>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</si>
  <si>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</si>
  <si>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</si>
  <si>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</si>
  <si>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</si>
  <si>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</si>
  <si>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</si>
  <si>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</si>
  <si>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</si>
  <si>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</si>
  <si>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</si>
  <si>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</si>
  <si>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</si>
  <si>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</si>
  <si>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</si>
  <si>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</si>
  <si>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</si>
  <si>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</si>
  <si>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</si>
  <si>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</si>
  <si>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</si>
  <si>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</si>
  <si>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</si>
  <si>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</si>
  <si>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</si>
  <si>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</si>
  <si>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</si>
  <si>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</si>
  <si>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</si>
  <si>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</si>
  <si>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</si>
  <si>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</si>
  <si>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</si>
  <si>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</si>
  <si>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</si>
  <si>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</si>
  <si>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</si>
  <si>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</si>
  <si>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</si>
  <si>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</si>
  <si>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</si>
  <si>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</si>
  <si>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</si>
  <si>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</si>
  <si>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</si>
  <si>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</si>
  <si>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</si>
  <si>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</si>
  <si>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</si>
  <si>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</si>
  <si>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</si>
  <si>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</si>
  <si>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</si>
  <si>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</si>
  <si>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</si>
  <si>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</si>
  <si>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</si>
  <si>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</si>
  <si>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</si>
  <si>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</si>
  <si>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</si>
  <si>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</si>
  <si>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</si>
  <si>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</si>
  <si>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</si>
  <si>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</si>
  <si>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</si>
  <si>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</si>
  <si>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</si>
  <si>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</si>
  <si>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</si>
  <si>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</si>
  <si>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</si>
  <si>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</si>
  <si>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</si>
  <si>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</si>
  <si>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</si>
  <si>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</si>
  <si>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</si>
  <si>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</si>
  <si>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</si>
  <si>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</si>
  <si>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</si>
  <si>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</si>
  <si>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</si>
  <si>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</si>
  <si>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</si>
  <si>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</si>
  <si>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</si>
  <si>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</si>
  <si>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</si>
  <si>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</si>
  <si>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</si>
  <si>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</si>
  <si>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</si>
  <si>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</si>
  <si>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</si>
  <si>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</si>
  <si>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</si>
  <si>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</si>
  <si>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</si>
  <si>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</si>
  <si>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</si>
  <si>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</si>
  <si>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</si>
  <si>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</si>
  <si>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</si>
  <si>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</si>
  <si>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</si>
  <si>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</si>
  <si>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</si>
  <si>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</si>
  <si>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</si>
  <si>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</si>
  <si>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</si>
  <si>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</si>
  <si>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</si>
  <si>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</si>
  <si>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</si>
  <si>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</si>
  <si>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</si>
  <si>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</si>
  <si>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</si>
  <si>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</si>
  <si>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</si>
  <si>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</si>
  <si>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</si>
  <si>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</si>
  <si>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</si>
  <si>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</si>
  <si>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</si>
  <si>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</si>
  <si>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</si>
  <si>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</si>
  <si>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</si>
  <si>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</si>
  <si>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</si>
  <si>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</si>
  <si>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</si>
  <si>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</si>
  <si>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</si>
  <si>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</si>
  <si>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</si>
  <si>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</si>
  <si>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</si>
  <si>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</si>
  <si>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</si>
  <si>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</si>
  <si>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</si>
  <si>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</si>
  <si>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</si>
  <si>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</si>
  <si>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</si>
  <si>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</si>
  <si>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</si>
  <si>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</si>
  <si>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</si>
  <si>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</si>
  <si>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</si>
  <si>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</si>
  <si>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</si>
  <si>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</si>
  <si>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</si>
  <si>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</si>
  <si>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</si>
  <si>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</si>
  <si>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</si>
  <si>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</si>
  <si>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</si>
  <si>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</si>
  <si>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</si>
  <si>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</si>
  <si>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</si>
  <si>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</si>
  <si>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</si>
  <si>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</si>
  <si>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</si>
  <si>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</si>
  <si>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</si>
  <si>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</si>
  <si>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</si>
  <si>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</si>
  <si>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</si>
  <si>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</si>
  <si>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</si>
  <si>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</si>
  <si>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</si>
  <si>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</si>
  <si>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</si>
  <si>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</si>
  <si>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</si>
  <si>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</si>
  <si>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</si>
  <si>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</si>
  <si>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</si>
  <si>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</si>
  <si>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</si>
  <si>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</si>
  <si>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</si>
  <si>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</si>
  <si>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</si>
  <si>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</si>
  <si>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</si>
  <si>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</si>
  <si>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</si>
  <si>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</si>
  <si>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</si>
  <si>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</si>
  <si>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</si>
  <si>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</si>
  <si>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</si>
  <si>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</si>
  <si>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</si>
  <si>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</si>
  <si>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</si>
  <si>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</si>
  <si>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</si>
  <si>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</si>
  <si>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</si>
  <si>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</si>
  <si>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</si>
  <si>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</si>
  <si>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</si>
  <si>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</si>
  <si>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</si>
  <si>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</si>
  <si>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</si>
  <si>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</si>
  <si>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</si>
  <si>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</si>
  <si>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</si>
  <si>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</si>
  <si>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</si>
  <si>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</si>
  <si>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</si>
  <si>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</si>
  <si>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</si>
  <si>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</si>
  <si>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</si>
  <si>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</si>
  <si>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</si>
  <si>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</si>
  <si>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</si>
  <si>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</si>
  <si>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</si>
  <si>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</si>
  <si>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</si>
  <si>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</si>
  <si>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</si>
  <si>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</si>
  <si>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</si>
  <si>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</si>
  <si>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</si>
  <si>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</si>
  <si>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</si>
  <si>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</si>
  <si>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</si>
  <si>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</si>
  <si>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</si>
  <si>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</si>
  <si>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</si>
  <si>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</si>
  <si>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</si>
  <si>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</si>
  <si>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</si>
  <si>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</si>
  <si>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</si>
  <si>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</si>
  <si>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</si>
  <si>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</si>
  <si>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</si>
  <si>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</si>
  <si>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</si>
  <si>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</si>
  <si>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</si>
  <si>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</si>
  <si>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</si>
  <si>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</si>
  <si>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</si>
  <si>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</si>
  <si>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</si>
  <si>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</si>
  <si>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</si>
  <si>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</si>
  <si>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</si>
  <si>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</si>
  <si>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</si>
  <si>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</si>
  <si>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</si>
  <si>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</si>
  <si>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</si>
  <si>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</si>
  <si>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</si>
  <si>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</si>
  <si>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</si>
  <si>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</si>
  <si>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</si>
  <si>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</si>
  <si>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</si>
  <si>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</si>
  <si>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</si>
  <si>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</si>
  <si>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</si>
  <si>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</si>
  <si>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</si>
  <si>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</si>
  <si>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</si>
  <si>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</si>
  <si>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</si>
  <si>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</si>
  <si>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</si>
  <si>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</si>
  <si>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</si>
  <si>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</si>
  <si>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</si>
  <si>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</si>
  <si>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</si>
  <si>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</si>
  <si>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</si>
  <si>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</si>
  <si>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</si>
  <si>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</si>
  <si>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</si>
  <si>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</si>
  <si>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</si>
  <si>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</si>
  <si>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</si>
  <si>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</si>
  <si>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</si>
  <si>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</si>
  <si>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</si>
  <si>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</si>
  <si>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</si>
  <si>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</si>
  <si>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</si>
  <si>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</si>
  <si>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</si>
  <si>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</si>
  <si>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</si>
  <si>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</si>
  <si>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</si>
  <si>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</si>
  <si>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</si>
  <si>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</si>
  <si>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</si>
  <si>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</si>
  <si>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</si>
  <si>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</si>
  <si>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</si>
  <si>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</si>
  <si>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</si>
  <si>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</si>
  <si>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</si>
  <si>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</si>
  <si>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</si>
  <si>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</si>
  <si>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</si>
  <si>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</si>
  <si>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</si>
  <si>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</si>
  <si>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</si>
  <si>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</si>
  <si>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</si>
  <si>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</si>
  <si>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</si>
  <si>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</si>
  <si>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</si>
  <si>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</si>
  <si>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</si>
  <si>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</si>
  <si>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</si>
  <si>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</si>
  <si>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</si>
  <si>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</si>
  <si>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</si>
  <si>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</si>
  <si>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</si>
  <si>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</si>
  <si>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</si>
  <si>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</si>
  <si>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</si>
  <si>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</si>
  <si>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</si>
  <si>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</si>
  <si>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</si>
  <si>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</si>
  <si>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</si>
  <si>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</si>
  <si>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</si>
  <si>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</si>
  <si>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</si>
  <si>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</si>
  <si>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</si>
  <si>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</si>
  <si>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</si>
  <si>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</si>
  <si>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</si>
  <si>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</si>
  <si>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</si>
  <si>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</si>
  <si>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</si>
  <si>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</si>
  <si>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</si>
  <si>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</si>
  <si>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</si>
  <si>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</si>
  <si>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</si>
  <si>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</si>
  <si>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</si>
  <si>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</si>
  <si>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</si>
  <si>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</si>
  <si>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</si>
  <si>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</si>
  <si>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</si>
  <si>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</si>
  <si>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</si>
  <si>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</si>
  <si>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</si>
  <si>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</si>
  <si>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</si>
  <si>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</si>
  <si>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</si>
  <si>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</si>
  <si>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</si>
  <si>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</si>
  <si>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</si>
  <si>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</si>
  <si>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</si>
  <si>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</si>
  <si>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</si>
  <si>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</si>
  <si>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</si>
  <si>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</si>
  <si>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</si>
  <si>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</si>
  <si>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</si>
  <si>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</si>
  <si>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</si>
  <si>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</si>
  <si>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</si>
  <si>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</si>
  <si>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</si>
  <si>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</si>
  <si>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</si>
  <si>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</si>
  <si>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</si>
  <si>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</si>
  <si>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</si>
  <si>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</si>
  <si>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</si>
  <si>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</si>
  <si>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</si>
  <si>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</si>
  <si>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</si>
  <si>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</si>
  <si>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</si>
  <si>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</si>
  <si>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</si>
  <si>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</si>
  <si>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</si>
  <si>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</si>
  <si>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</si>
  <si>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</si>
  <si>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</si>
  <si>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</si>
  <si>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</si>
  <si>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</si>
  <si>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</si>
  <si>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</si>
  <si>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</si>
  <si>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</si>
  <si>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</si>
  <si>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</si>
  <si>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</si>
  <si>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</si>
  <si>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</si>
  <si>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</si>
  <si>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</si>
  <si>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</si>
  <si>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</si>
  <si>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</si>
  <si>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</si>
  <si>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</si>
  <si>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</si>
  <si>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</si>
  <si>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</si>
  <si>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</si>
  <si>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</si>
  <si>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</si>
  <si>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</si>
  <si>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</si>
  <si>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</si>
  <si>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</si>
  <si>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</si>
  <si>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</si>
  <si>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</si>
  <si>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</si>
  <si>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</si>
  <si>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</si>
  <si>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</si>
  <si>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</si>
  <si>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</si>
  <si>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</si>
  <si>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</si>
  <si>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</si>
  <si>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</si>
  <si>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</si>
  <si>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</si>
  <si>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</si>
  <si>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</si>
  <si>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</si>
  <si>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</si>
  <si>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</si>
  <si>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</si>
  <si>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</si>
  <si>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</si>
  <si>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</si>
  <si>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</si>
  <si>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</si>
  <si>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</si>
  <si>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</si>
  <si>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</si>
  <si>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</si>
  <si>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</si>
  <si>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</si>
  <si>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</si>
  <si>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</si>
  <si>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</si>
  <si>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</si>
  <si>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</si>
  <si>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</si>
  <si>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</si>
  <si>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</si>
  <si>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</si>
  <si>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</si>
  <si>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</si>
  <si>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</si>
  <si>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</si>
  <si>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</si>
  <si>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</si>
  <si>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</si>
  <si>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</si>
  <si>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</si>
  <si>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</si>
  <si>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</si>
  <si>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</si>
  <si>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</si>
  <si>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</si>
  <si>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</si>
  <si>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</si>
  <si>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</si>
  <si>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</si>
  <si>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</si>
  <si>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</si>
  <si>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</si>
  <si>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</si>
  <si>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</si>
  <si>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</si>
  <si>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</si>
  <si>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</si>
  <si>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</si>
  <si>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</si>
  <si>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</si>
  <si>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</si>
  <si>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</si>
  <si>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</si>
  <si>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</si>
  <si>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</si>
  <si>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</si>
  <si>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</si>
  <si>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</si>
  <si>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</si>
  <si>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</si>
  <si>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</si>
  <si>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</si>
  <si>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</si>
  <si>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</si>
  <si>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</si>
  <si>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</si>
  <si>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</si>
  <si>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</si>
  <si>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</si>
  <si>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</si>
  <si>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</si>
  <si>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</si>
  <si>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</si>
  <si>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</si>
  <si>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</si>
  <si>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</si>
  <si>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</si>
  <si>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</si>
  <si>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</si>
  <si>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</si>
  <si>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</si>
  <si>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</si>
  <si>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</si>
  <si>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</si>
  <si>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</si>
  <si>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</si>
  <si>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</si>
  <si>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</si>
  <si>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</si>
  <si>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</si>
  <si>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</si>
  <si>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</si>
  <si>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</si>
  <si>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</si>
  <si>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</si>
  <si>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</si>
  <si>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</si>
  <si>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</si>
  <si>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</si>
  <si>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</si>
  <si>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</si>
  <si>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</si>
  <si>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</si>
  <si>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</si>
  <si>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</si>
  <si>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</si>
  <si>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</si>
  <si>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</si>
  <si>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</si>
  <si>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</si>
  <si>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</si>
  <si>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</si>
  <si>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</si>
  <si>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</si>
  <si>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</si>
  <si>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</si>
  <si>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</si>
  <si>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</si>
  <si>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</si>
  <si>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</si>
  <si>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</si>
  <si>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</si>
  <si>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</si>
  <si>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</si>
  <si>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</si>
  <si>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</si>
  <si>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</si>
  <si>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</si>
  <si>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</si>
  <si>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</si>
  <si>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</si>
  <si>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</si>
  <si>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</si>
  <si>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</si>
  <si>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</si>
  <si>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</si>
  <si>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</si>
  <si>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</si>
  <si>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</si>
  <si>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</si>
  <si>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</si>
  <si>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</si>
  <si>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</si>
  <si>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</si>
  <si>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</si>
  <si>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</si>
  <si>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</si>
  <si>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</si>
  <si>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</si>
  <si>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</si>
  <si>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</si>
  <si>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</si>
  <si>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</si>
  <si>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</si>
  <si>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</si>
  <si>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</si>
  <si>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</si>
  <si>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</si>
  <si>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</si>
  <si>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</si>
  <si>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</si>
  <si>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</si>
  <si>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</si>
  <si>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</si>
  <si>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</si>
  <si>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</si>
  <si>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</si>
  <si>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</si>
  <si>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</si>
  <si>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</si>
  <si>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</si>
  <si>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</si>
  <si>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</si>
  <si>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</si>
  <si>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</si>
  <si>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</si>
  <si>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</si>
  <si>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</si>
  <si>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</si>
  <si>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</si>
  <si>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</si>
  <si>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</si>
  <si>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</si>
  <si>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</si>
  <si>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</si>
  <si>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</si>
  <si>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</si>
  <si>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</si>
  <si>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</si>
  <si>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</si>
  <si>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</si>
  <si>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</si>
  <si>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</si>
  <si>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</si>
  <si>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</si>
  <si>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</si>
  <si>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</si>
  <si>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</si>
  <si>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</si>
  <si>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</si>
  <si>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</si>
  <si>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</si>
  <si>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</si>
  <si>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</si>
  <si>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</si>
  <si>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</si>
  <si>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</si>
  <si>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</si>
  <si>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</si>
  <si>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</si>
  <si>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</si>
  <si>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</si>
  <si>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</si>
  <si>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</si>
  <si>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</si>
  <si>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</si>
  <si>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</si>
  <si>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</si>
  <si>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</si>
  <si>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</si>
  <si>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</si>
  <si>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</si>
  <si>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</si>
  <si>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</si>
  <si>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</si>
  <si>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</si>
  <si>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</si>
  <si>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</si>
  <si>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</si>
  <si>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</si>
  <si>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</si>
  <si>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</si>
  <si>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</si>
  <si>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</si>
  <si>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</si>
  <si>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</si>
  <si>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</si>
  <si>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</si>
  <si>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</si>
  <si>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</si>
  <si>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</si>
  <si>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</si>
  <si>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</si>
  <si>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</si>
  <si>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</si>
  <si>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</si>
  <si>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</si>
  <si>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</si>
  <si>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</si>
  <si>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</si>
  <si>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</si>
  <si>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</si>
  <si>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</si>
  <si>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</si>
  <si>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</si>
  <si>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</si>
  <si>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</si>
  <si>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</si>
  <si>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</si>
  <si>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</si>
  <si>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</si>
  <si>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</si>
  <si>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</si>
  <si>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</si>
  <si>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</si>
  <si>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</si>
  <si>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</si>
  <si>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</si>
  <si>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</si>
  <si>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</si>
  <si>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</si>
  <si>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</si>
  <si>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</si>
  <si>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</si>
  <si>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</si>
  <si>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</si>
  <si>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</si>
  <si>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</si>
  <si>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</si>
  <si>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</si>
  <si>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</si>
  <si>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</si>
  <si>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</si>
  <si>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</si>
  <si>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</si>
  <si>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</si>
  <si>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</si>
  <si>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</si>
  <si>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</si>
  <si>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</si>
  <si>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</si>
  <si>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</si>
  <si>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</si>
  <si>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</si>
  <si>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</si>
  <si>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</si>
  <si>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</si>
  <si>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</si>
  <si>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</si>
  <si>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</si>
  <si>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</si>
  <si>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</si>
  <si>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</si>
  <si>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</si>
  <si>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</si>
  <si>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</si>
  <si>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</si>
  <si>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</si>
  <si>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</si>
  <si>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</si>
  <si>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</si>
  <si>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</si>
  <si>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</si>
  <si>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</si>
  <si>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</si>
  <si>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</si>
  <si>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</si>
  <si>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</si>
  <si>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</si>
  <si>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</si>
  <si>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</si>
  <si>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</si>
  <si>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</si>
  <si>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</si>
  <si>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</si>
  <si>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</si>
  <si>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</si>
  <si>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</si>
  <si>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</si>
  <si>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</si>
  <si>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</si>
  <si>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</si>
  <si>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</si>
  <si>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</si>
  <si>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</si>
  <si>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</si>
  <si>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</si>
  <si>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</si>
  <si>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</si>
  <si>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</si>
  <si>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</si>
  <si>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</si>
  <si>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</si>
  <si>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</si>
  <si>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</si>
  <si>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</si>
  <si>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</si>
  <si>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</si>
  <si>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</si>
  <si>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</si>
  <si>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</si>
  <si>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</si>
  <si>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</si>
  <si>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</si>
  <si>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</si>
  <si>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</si>
  <si>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</si>
  <si>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</si>
  <si>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</si>
  <si>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</si>
  <si>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</si>
  <si>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</si>
  <si>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</si>
  <si>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</si>
  <si>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</si>
  <si>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</si>
  <si>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</si>
  <si>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</si>
  <si>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</si>
  <si>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</si>
  <si>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</si>
  <si>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</si>
  <si>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</si>
  <si>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</si>
  <si>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</si>
  <si>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</si>
  <si>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</si>
  <si>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</si>
  <si>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</si>
  <si>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</si>
  <si>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</si>
  <si>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</si>
  <si>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</si>
  <si>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</si>
  <si>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</si>
  <si>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</si>
  <si>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</si>
  <si>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</si>
  <si>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</si>
  <si>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</si>
  <si>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</si>
  <si>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</si>
  <si>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</si>
  <si>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</si>
  <si>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</si>
  <si>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</si>
  <si>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</si>
  <si>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</si>
  <si>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</si>
  <si>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</si>
  <si>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</si>
  <si>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</si>
  <si>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</si>
  <si>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</si>
  <si>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</si>
  <si>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</si>
  <si>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</si>
  <si>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</si>
  <si>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</si>
  <si>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</si>
  <si>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</si>
  <si>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</si>
  <si>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</si>
  <si>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</si>
  <si>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</si>
  <si>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</si>
  <si>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</si>
  <si>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</si>
  <si>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</si>
  <si>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</si>
  <si>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</si>
  <si>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</si>
  <si>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</si>
  <si>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</si>
  <si>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</si>
  <si>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</si>
  <si>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</si>
  <si>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</si>
  <si>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</si>
  <si>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</si>
  <si>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</si>
  <si>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</si>
  <si>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</si>
  <si>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</si>
  <si>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</si>
  <si>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</si>
  <si>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</si>
  <si>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</si>
  <si>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</si>
  <si>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</si>
  <si>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</si>
  <si>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</si>
  <si>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</si>
  <si>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</si>
  <si>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</si>
  <si>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</si>
  <si>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</si>
  <si>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</si>
  <si>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</si>
  <si>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</si>
  <si>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</si>
  <si>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</si>
  <si>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</si>
  <si>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</si>
  <si>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</si>
  <si>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</si>
  <si>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</si>
  <si>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</si>
  <si>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</si>
  <si>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</si>
  <si>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</si>
  <si>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</si>
  <si>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</si>
  <si>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</si>
  <si>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</si>
  <si>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</si>
  <si>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</si>
  <si>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</si>
  <si>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</si>
  <si>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</si>
  <si>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</si>
  <si>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</si>
  <si>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</si>
  <si>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</si>
  <si>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</si>
  <si>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</si>
  <si>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</si>
  <si>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</si>
  <si>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</si>
  <si>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</si>
  <si>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</si>
  <si>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</si>
  <si>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</si>
  <si>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</si>
  <si>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</si>
  <si>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</si>
  <si>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</si>
  <si>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</si>
  <si>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</si>
  <si>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</si>
  <si>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</si>
  <si>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</si>
  <si>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</si>
  <si>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</si>
  <si>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</si>
  <si>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</si>
  <si>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</si>
  <si>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</si>
  <si>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</si>
  <si>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</si>
  <si>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</si>
  <si>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</si>
  <si>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</si>
  <si>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</si>
  <si>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</si>
  <si>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</si>
  <si>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</si>
  <si>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</si>
  <si>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</si>
  <si>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</si>
  <si>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</si>
  <si>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</si>
  <si>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</si>
  <si>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</si>
  <si>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</si>
  <si>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</si>
  <si>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</si>
  <si>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</si>
  <si>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</si>
  <si>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</si>
  <si>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</si>
  <si>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</si>
  <si>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</si>
  <si>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</si>
  <si>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</si>
  <si>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</si>
  <si>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</si>
  <si>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</si>
  <si>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</si>
  <si>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</si>
  <si>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</si>
  <si>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</si>
  <si>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</si>
  <si>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</si>
  <si>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</si>
  <si>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</si>
  <si>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</si>
  <si>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</si>
  <si>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</si>
  <si>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</si>
  <si>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</si>
  <si>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</si>
  <si>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</si>
  <si>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</si>
  <si>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</si>
  <si>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</si>
  <si>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</si>
  <si>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</si>
  <si>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</si>
  <si>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</si>
  <si>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</si>
  <si>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</si>
  <si>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</si>
  <si>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</si>
  <si>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</si>
  <si>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</si>
  <si>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</si>
  <si>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</si>
  <si>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</si>
  <si>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</si>
  <si>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</si>
  <si>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</si>
  <si>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</si>
  <si>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</si>
  <si>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</si>
  <si>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</si>
  <si>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</si>
  <si>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</si>
  <si>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</si>
  <si>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</si>
  <si>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</si>
  <si>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</si>
  <si>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</si>
  <si>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</si>
  <si>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</si>
  <si>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</si>
  <si>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</si>
  <si>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</si>
  <si>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</si>
  <si>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</si>
  <si>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</si>
  <si>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</si>
  <si>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</si>
  <si>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</si>
  <si>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</si>
  <si>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</si>
  <si>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</si>
  <si>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</si>
  <si>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</si>
  <si>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</si>
  <si>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</si>
  <si>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</si>
  <si>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</si>
  <si>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</si>
  <si>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</si>
  <si>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</si>
  <si>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</si>
  <si>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</si>
  <si>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</si>
  <si>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</si>
  <si>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</si>
  <si>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</si>
  <si>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</si>
  <si>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</si>
  <si>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</si>
  <si>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</si>
  <si>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</si>
  <si>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</si>
  <si>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</si>
  <si>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</si>
  <si>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</si>
  <si>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</si>
  <si>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</si>
  <si>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</si>
  <si>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</si>
  <si>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</si>
  <si>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</si>
  <si>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</si>
  <si>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</si>
  <si>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</si>
  <si>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</si>
  <si>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</si>
  <si>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</si>
  <si>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</si>
  <si>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</si>
  <si>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</si>
  <si>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</si>
  <si>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</si>
  <si>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</si>
  <si>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</si>
  <si>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</si>
  <si>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</si>
  <si>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</si>
  <si>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</si>
  <si>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</si>
  <si>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</si>
  <si>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</si>
  <si>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</si>
  <si>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</si>
  <si>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</si>
  <si>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</si>
  <si>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</si>
  <si>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</si>
  <si>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</si>
  <si>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</si>
  <si>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</si>
  <si>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</si>
  <si>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</si>
  <si>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</si>
  <si>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</si>
  <si>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</si>
  <si>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</si>
  <si>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</si>
  <si>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</si>
  <si>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</si>
  <si>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</si>
  <si>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</si>
  <si>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</si>
  <si>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</si>
  <si>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</si>
  <si>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</si>
  <si>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</si>
  <si>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</si>
  <si>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</si>
  <si>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</si>
  <si>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</si>
  <si>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</si>
  <si>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</si>
  <si>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</si>
  <si>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</si>
  <si>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</si>
  <si>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</si>
  <si>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</si>
  <si>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</si>
  <si>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</si>
  <si>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</si>
  <si>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</si>
  <si>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</si>
  <si>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</si>
  <si>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</si>
  <si>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</si>
  <si>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</si>
  <si>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</si>
  <si>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</si>
  <si>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</si>
  <si>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</si>
  <si>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</si>
  <si>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</si>
  <si>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</si>
  <si>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</si>
  <si>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</si>
  <si>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</si>
  <si>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</si>
  <si>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</si>
  <si>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</si>
  <si>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</si>
  <si>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</si>
  <si>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</si>
  <si>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</si>
  <si>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</si>
  <si>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</si>
  <si>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</si>
  <si>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</si>
  <si>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</si>
  <si>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</si>
  <si>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</si>
  <si>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</si>
  <si>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</si>
  <si>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</si>
  <si>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</si>
  <si>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</si>
  <si>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</si>
  <si>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</si>
  <si>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</si>
  <si>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</si>
  <si>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</si>
  <si>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</si>
  <si>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</si>
  <si>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</si>
  <si>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</si>
  <si>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</si>
  <si>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</si>
  <si>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</si>
  <si>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</si>
  <si>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</si>
  <si>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</si>
  <si>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</si>
  <si>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</si>
  <si>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</si>
  <si>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</si>
  <si>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</si>
  <si>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</si>
  <si>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</si>
  <si>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</si>
  <si>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</si>
  <si>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</si>
  <si>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</si>
  <si>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</si>
  <si>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</si>
  <si>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</si>
  <si>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</si>
  <si>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</si>
  <si>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</si>
  <si>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</si>
  <si>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</si>
  <si>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</si>
  <si>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</si>
  <si>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</si>
  <si>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</si>
  <si>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</si>
  <si>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</si>
  <si>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</si>
  <si>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</si>
  <si>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</si>
  <si>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</si>
  <si>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</si>
  <si>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</si>
  <si>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</si>
  <si>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</si>
  <si>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</si>
  <si>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</si>
  <si>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</si>
  <si>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</si>
  <si>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</si>
  <si>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</si>
  <si>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</si>
  <si>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</si>
  <si>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</si>
  <si>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</si>
  <si>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</si>
  <si>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</si>
  <si>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</si>
  <si>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</si>
  <si>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</si>
  <si>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</si>
  <si>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</si>
  <si>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</si>
  <si>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</si>
  <si>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</si>
  <si>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</si>
  <si>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</si>
  <si>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</si>
  <si>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</si>
  <si>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</si>
  <si>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</si>
  <si>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</si>
  <si>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</si>
  <si>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</si>
  <si>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</si>
  <si>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</si>
  <si>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</si>
  <si>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</si>
  <si>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</si>
  <si>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</si>
  <si>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</si>
  <si>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</si>
  <si>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</si>
  <si>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</si>
  <si>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</si>
  <si>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</si>
  <si>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</si>
  <si>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</si>
  <si>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</si>
  <si>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</si>
  <si>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</si>
  <si>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</si>
  <si>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</si>
  <si>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</si>
  <si>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</si>
  <si>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</si>
  <si>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</si>
  <si>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</si>
  <si>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</si>
  <si>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</si>
  <si>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</si>
  <si>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</si>
  <si>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</si>
  <si>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</si>
  <si>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</si>
  <si>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</si>
  <si>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</si>
  <si>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</si>
  <si>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</si>
  <si>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</si>
  <si>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</si>
  <si>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</si>
  <si>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</si>
  <si>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</si>
  <si>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</si>
  <si>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</si>
  <si>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</si>
  <si>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</si>
  <si>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</si>
  <si>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</si>
  <si>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</si>
  <si>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</si>
  <si>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</si>
  <si>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</si>
  <si>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</si>
  <si>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</si>
  <si>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</si>
  <si>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</si>
  <si>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</si>
  <si>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</si>
  <si>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</si>
  <si>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</si>
  <si>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</si>
  <si>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</si>
  <si>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</si>
  <si>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</si>
  <si>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</si>
  <si>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</si>
  <si>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</si>
  <si>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</si>
  <si>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</si>
  <si>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</si>
  <si>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</si>
  <si>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</si>
  <si>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</si>
  <si>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</si>
  <si>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</si>
  <si>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</si>
  <si>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</si>
  <si>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</si>
  <si>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</si>
  <si>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</si>
  <si>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</si>
  <si>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</si>
  <si>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</si>
  <si>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</si>
  <si>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</si>
  <si>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</si>
  <si>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</si>
  <si>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</si>
  <si>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</si>
  <si>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</si>
  <si>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</si>
  <si>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</si>
  <si>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</si>
  <si>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</si>
  <si>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</si>
  <si>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</si>
  <si>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</si>
  <si>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</si>
  <si>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</si>
  <si>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</si>
  <si>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</si>
  <si>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</si>
  <si>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</si>
  <si>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</si>
  <si>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</si>
  <si>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</si>
  <si>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</si>
  <si>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</si>
  <si>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</si>
  <si>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</si>
  <si>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</si>
  <si>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</si>
  <si>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</si>
  <si>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</si>
  <si>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</si>
  <si>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</si>
  <si>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</si>
  <si>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</si>
  <si>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</si>
  <si>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</si>
  <si>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</si>
  <si>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</si>
  <si>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</si>
  <si>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</si>
  <si>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</si>
  <si>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</si>
  <si>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</si>
  <si>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</si>
  <si>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</si>
  <si>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</si>
  <si>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</si>
  <si>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</si>
  <si>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</si>
  <si>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</si>
  <si>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</si>
  <si>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</si>
  <si>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</si>
  <si>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</si>
  <si>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</si>
  <si>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</si>
  <si>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</si>
  <si>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</si>
  <si>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</si>
  <si>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</si>
  <si>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</si>
  <si>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</si>
  <si>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</si>
  <si>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</si>
  <si>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</si>
  <si>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</si>
  <si>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</si>
  <si>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</si>
  <si>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</si>
  <si>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</si>
  <si>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</si>
  <si>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</si>
  <si>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</si>
  <si>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</si>
  <si>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</si>
  <si>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</si>
  <si>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</si>
  <si>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</si>
  <si>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</si>
  <si>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</si>
  <si>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</si>
  <si>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</si>
  <si>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</si>
  <si>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</si>
  <si>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</si>
  <si>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</si>
  <si>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</si>
  <si>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</si>
  <si>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</si>
  <si>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</si>
  <si>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</si>
  <si>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</si>
  <si>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</si>
  <si>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</si>
  <si>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</si>
  <si>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</si>
  <si>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</si>
  <si>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</si>
  <si>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</si>
  <si>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</si>
  <si>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</si>
  <si>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</si>
  <si>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</si>
  <si>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</si>
  <si>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</si>
  <si>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</si>
  <si>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</si>
  <si>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</si>
  <si>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</si>
  <si>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</si>
  <si>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</si>
  <si>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</si>
  <si>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</si>
  <si>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</si>
  <si>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</si>
  <si>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</si>
  <si>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</si>
  <si>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</si>
  <si>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</si>
  <si>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</si>
  <si>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</si>
  <si>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</si>
  <si>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</si>
  <si>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</si>
  <si>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</si>
  <si>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</si>
  <si>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</si>
  <si>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</si>
  <si>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</si>
  <si>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</si>
  <si>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</si>
  <si>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</si>
  <si>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</si>
  <si>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</si>
  <si>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</si>
  <si>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</si>
  <si>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</si>
  <si>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</si>
  <si>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</si>
  <si>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</si>
  <si>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</si>
  <si>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</si>
  <si>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</si>
  <si>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</si>
  <si>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</si>
  <si>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</si>
  <si>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</si>
  <si>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</si>
  <si>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</si>
  <si>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</si>
  <si>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</si>
  <si>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</si>
  <si>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</si>
  <si>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</si>
  <si>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</si>
  <si>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</si>
  <si>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</si>
  <si>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</si>
  <si>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</si>
  <si>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</si>
  <si>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</si>
  <si>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</si>
  <si>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</si>
  <si>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</si>
  <si>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</si>
  <si>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</si>
  <si>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</si>
  <si>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</si>
  <si>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</si>
  <si>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</si>
  <si>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</si>
  <si>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</si>
  <si>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</si>
  <si>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</si>
  <si>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</si>
  <si>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</si>
  <si>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</si>
  <si>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</si>
  <si>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</si>
  <si>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</si>
  <si>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</si>
  <si>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</si>
  <si>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</si>
  <si>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</si>
  <si>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</si>
  <si>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</si>
  <si>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</si>
  <si>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</si>
  <si>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</si>
  <si>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</si>
  <si>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</si>
  <si>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</si>
  <si>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</si>
  <si>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</si>
  <si>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</si>
  <si>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</si>
  <si>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</si>
  <si>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</si>
  <si>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</si>
  <si>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</si>
  <si>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</si>
  <si>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</si>
  <si>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</si>
  <si>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</si>
  <si>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</si>
  <si>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</si>
  <si>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</si>
  <si>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</si>
  <si>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</si>
  <si>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</si>
  <si>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</si>
  <si>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</si>
  <si>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</si>
  <si>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</si>
  <si>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</si>
  <si>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</si>
  <si>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</si>
  <si>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</si>
  <si>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</si>
  <si>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</si>
  <si>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</si>
  <si>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</si>
  <si>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</si>
  <si>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</si>
  <si>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</si>
  <si>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</si>
  <si>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</si>
  <si>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</si>
  <si>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</si>
  <si>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</si>
  <si>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</si>
  <si>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</si>
  <si>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</si>
  <si>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</si>
  <si>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</si>
  <si>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</si>
  <si>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</si>
  <si>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</si>
  <si>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</si>
  <si>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</si>
  <si>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</si>
  <si>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</si>
  <si>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</si>
  <si>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</si>
  <si>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</si>
  <si>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</si>
  <si>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</si>
  <si>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</si>
  <si>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</si>
  <si>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</si>
  <si>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</si>
  <si>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</si>
  <si>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</si>
  <si>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</si>
  <si>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</si>
  <si>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</si>
  <si>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</si>
  <si>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</si>
  <si>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</si>
  <si>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</si>
  <si>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</si>
  <si>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</si>
  <si>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</si>
  <si>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</si>
  <si>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</si>
  <si>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</si>
  <si>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</si>
  <si>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</si>
  <si>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</si>
  <si>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</si>
  <si>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</si>
  <si>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</si>
  <si>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</si>
  <si>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</si>
  <si>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</si>
  <si>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</si>
  <si>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</si>
  <si>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</si>
  <si>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</si>
  <si>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</si>
  <si>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</si>
  <si>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</si>
  <si>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</si>
  <si>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</si>
  <si>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</si>
  <si>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</si>
  <si>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</si>
  <si>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</si>
  <si>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</si>
  <si>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</si>
  <si>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</si>
  <si>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</si>
  <si>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</si>
  <si>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</si>
  <si>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</si>
  <si>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</si>
  <si>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</si>
  <si>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</si>
  <si>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</si>
  <si>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</si>
  <si>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</si>
  <si>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</si>
  <si>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</si>
  <si>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</si>
  <si>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</si>
  <si>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</si>
  <si>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</si>
  <si>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</si>
  <si>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</si>
  <si>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</si>
  <si>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</si>
  <si>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</si>
  <si>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</si>
  <si>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</si>
  <si>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</si>
  <si>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</si>
  <si>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</si>
  <si>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</si>
  <si>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</si>
  <si>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</si>
  <si>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</si>
  <si>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</si>
  <si>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</si>
  <si>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</si>
  <si>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</si>
  <si>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</si>
  <si>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</si>
  <si>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</si>
  <si>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</si>
  <si>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</si>
  <si>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</si>
  <si>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</si>
  <si>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</si>
  <si>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</si>
  <si>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</si>
  <si>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</si>
  <si>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</si>
  <si>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</si>
  <si>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</si>
  <si>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</si>
  <si>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</si>
  <si>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</si>
  <si>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</si>
  <si>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</si>
  <si>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</si>
  <si>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</si>
  <si>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</si>
  <si>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</si>
  <si>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</si>
  <si>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</si>
  <si>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</si>
  <si>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</si>
  <si>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</si>
  <si>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</si>
  <si>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</si>
  <si>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</si>
  <si>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</si>
  <si>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</si>
  <si>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</si>
  <si>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</si>
  <si>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</si>
  <si>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</si>
  <si>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</si>
  <si>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</si>
  <si>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</si>
  <si>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</si>
  <si>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</si>
  <si>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</si>
  <si>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</si>
  <si>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</si>
  <si>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</si>
  <si>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</si>
  <si>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</si>
  <si>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</si>
  <si>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</si>
  <si>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</si>
  <si>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</si>
  <si>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</si>
  <si>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</si>
  <si>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</si>
  <si>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</si>
  <si>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</si>
  <si>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</si>
  <si>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</si>
  <si>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</si>
  <si>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</si>
  <si>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</si>
  <si>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</si>
  <si>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</si>
  <si>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</si>
  <si>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</si>
  <si>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</si>
  <si>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</si>
  <si>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</si>
  <si>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</si>
  <si>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</si>
  <si>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</si>
  <si>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</si>
  <si>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</si>
  <si>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</si>
  <si>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</si>
  <si>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</si>
  <si>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</si>
  <si>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</si>
  <si>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</si>
  <si>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</si>
  <si>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</si>
  <si>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</si>
  <si>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</si>
  <si>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</si>
  <si>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</si>
  <si>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</si>
  <si>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</si>
  <si>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</si>
  <si>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</si>
  <si>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</si>
  <si>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</si>
  <si>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</si>
  <si>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</si>
  <si>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</si>
  <si>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</si>
  <si>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</si>
  <si>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</si>
  <si>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</si>
  <si>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</si>
  <si>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</si>
  <si>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</si>
  <si>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</si>
  <si>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</si>
  <si>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</si>
  <si>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</si>
  <si>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</si>
  <si>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</si>
  <si>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</si>
  <si>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</si>
  <si>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</si>
  <si>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</si>
  <si>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</si>
  <si>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</si>
  <si>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</si>
  <si>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</si>
  <si>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</si>
  <si>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</si>
  <si>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</si>
  <si>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</si>
  <si>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</si>
  <si>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</si>
  <si>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</si>
  <si>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</si>
  <si>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</si>
  <si>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</si>
  <si>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</si>
  <si>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</si>
  <si>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</si>
  <si>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</si>
  <si>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</si>
  <si>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</si>
  <si>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</si>
  <si>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</si>
  <si>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</si>
  <si>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</si>
  <si>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</si>
  <si>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</si>
  <si>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</si>
  <si>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</si>
  <si>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</si>
  <si>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</si>
  <si>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</si>
  <si>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</si>
  <si>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</si>
  <si>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</si>
  <si>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</si>
  <si>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</si>
  <si>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</si>
  <si>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</si>
  <si>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</si>
  <si>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</si>
  <si>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</si>
  <si>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</si>
  <si>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</si>
  <si>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</si>
  <si>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</si>
  <si>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</si>
  <si>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</si>
  <si>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</si>
  <si>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</si>
  <si>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</si>
  <si>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</si>
  <si>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</si>
  <si>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</si>
  <si>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</si>
  <si>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</si>
  <si>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</si>
  <si>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</si>
  <si>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</si>
  <si>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</si>
  <si>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</si>
  <si>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</si>
  <si>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</si>
  <si>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</si>
  <si>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</si>
  <si>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</si>
  <si>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</si>
  <si>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</si>
  <si>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</si>
  <si>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</si>
  <si>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</si>
  <si>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</si>
  <si>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</si>
  <si>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</si>
  <si>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</si>
  <si>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</si>
  <si>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</si>
  <si>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</si>
  <si>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</si>
  <si>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</si>
  <si>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</si>
  <si>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</si>
  <si>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</si>
  <si>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</si>
  <si>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</si>
  <si>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</si>
  <si>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</si>
  <si>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</si>
  <si>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</si>
  <si>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</si>
  <si>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</si>
  <si>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</si>
  <si>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</si>
  <si>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</si>
  <si>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</si>
  <si>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</si>
  <si>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</si>
  <si>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</si>
  <si>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</si>
  <si>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</si>
  <si>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</si>
  <si>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</si>
  <si>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</si>
  <si>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</si>
  <si>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</si>
  <si>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</si>
  <si>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</si>
  <si>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</si>
  <si>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</si>
  <si>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</si>
  <si>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</si>
  <si>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</si>
  <si>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</si>
  <si>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</si>
  <si>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</si>
  <si>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</si>
  <si>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</si>
  <si>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</si>
  <si>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</si>
  <si>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</si>
  <si>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</si>
  <si>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</si>
  <si>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</si>
  <si>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</si>
  <si>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</si>
  <si>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</si>
  <si>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</si>
  <si>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</si>
  <si>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</si>
  <si>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</si>
  <si>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</si>
  <si>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</si>
  <si>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</si>
  <si>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</si>
  <si>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</si>
  <si>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</si>
  <si>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</si>
  <si>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</si>
  <si>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</si>
  <si>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</si>
  <si>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</si>
  <si>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</si>
  <si>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</si>
  <si>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</si>
  <si>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</si>
  <si>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</si>
  <si>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</si>
  <si>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</si>
  <si>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</si>
  <si>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</si>
  <si>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</si>
  <si>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</si>
  <si>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</si>
  <si>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</si>
  <si>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</si>
  <si>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</si>
  <si>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</si>
  <si>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</si>
  <si>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</si>
  <si>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</si>
  <si>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</si>
  <si>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</si>
  <si>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</si>
  <si>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</si>
  <si>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</si>
  <si>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</si>
  <si>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</si>
  <si>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</si>
  <si>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</si>
  <si>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</si>
  <si>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</si>
  <si>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</si>
  <si>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</si>
  <si>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</si>
  <si>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</si>
  <si>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</si>
  <si>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</si>
  <si>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</si>
  <si>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</si>
  <si>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</si>
  <si>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</si>
  <si>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</si>
  <si>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</si>
  <si>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</si>
  <si>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</si>
  <si>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</si>
  <si>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</si>
  <si>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</si>
  <si>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</si>
  <si>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</si>
  <si>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</si>
  <si>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</si>
  <si>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</si>
  <si>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</si>
  <si>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</si>
  <si>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</si>
  <si>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</si>
  <si>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</si>
  <si>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</si>
  <si>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</si>
  <si>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</si>
  <si>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</si>
  <si>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</si>
  <si>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</si>
  <si>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</si>
  <si>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</si>
  <si>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</si>
  <si>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</si>
  <si>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</si>
  <si>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</si>
  <si>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</si>
  <si>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</si>
  <si>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</si>
  <si>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</si>
  <si>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</si>
  <si>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</si>
  <si>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</si>
  <si>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</si>
  <si>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</si>
  <si>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</si>
  <si>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</si>
  <si>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</si>
  <si>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</si>
  <si>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</si>
  <si>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</si>
  <si>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</si>
  <si>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</si>
  <si>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</si>
  <si>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</si>
  <si>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</si>
  <si>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</si>
  <si>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</si>
  <si>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</si>
  <si>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</si>
  <si>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</si>
  <si>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</si>
  <si>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</si>
  <si>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</si>
  <si>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</si>
  <si>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</si>
  <si>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</si>
  <si>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</si>
  <si>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</si>
  <si>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</si>
  <si>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</si>
  <si>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</si>
  <si>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</si>
  <si>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</si>
  <si>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</si>
  <si>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</si>
  <si>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</si>
  <si>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</si>
  <si>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</si>
  <si>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</si>
  <si>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</si>
  <si>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</si>
  <si>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</si>
  <si>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</si>
  <si>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</si>
  <si>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</si>
  <si>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</si>
  <si>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</si>
  <si>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</si>
  <si>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</si>
  <si>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</si>
  <si>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</si>
  <si>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</si>
  <si>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</si>
  <si>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</si>
  <si>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</si>
  <si>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</si>
  <si>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</si>
  <si>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</si>
  <si>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</si>
  <si>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</si>
  <si>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</si>
  <si>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</si>
  <si>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</si>
  <si>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</si>
  <si>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</si>
  <si>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</si>
  <si>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</si>
  <si>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</si>
  <si>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</si>
  <si>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</si>
  <si>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</si>
  <si>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</si>
  <si>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</si>
  <si>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</si>
  <si>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</si>
  <si>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</si>
  <si>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</si>
  <si>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</si>
  <si>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</si>
  <si>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</si>
  <si>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</si>
  <si>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</si>
  <si>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</si>
  <si>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</si>
  <si>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</si>
  <si>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</si>
  <si>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</si>
  <si>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</si>
  <si>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</si>
  <si>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</si>
  <si>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</si>
  <si>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</si>
  <si>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</si>
  <si>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</si>
  <si>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</si>
  <si>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</si>
  <si>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</si>
  <si>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</si>
  <si>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</si>
  <si>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</si>
  <si>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</si>
  <si>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</si>
  <si>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</si>
  <si>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</si>
  <si>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</si>
  <si>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</si>
  <si>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</si>
  <si>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</si>
  <si>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</si>
  <si>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</si>
  <si>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</si>
  <si>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</si>
  <si>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</si>
  <si>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</si>
  <si>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</si>
  <si>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</si>
  <si>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</si>
  <si>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</si>
  <si>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</si>
  <si>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</si>
  <si>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</si>
  <si>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</si>
  <si>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</si>
  <si>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</si>
  <si>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</si>
  <si>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</si>
  <si>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</si>
  <si>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</si>
  <si>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</si>
  <si>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</si>
  <si>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</si>
  <si>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</si>
  <si>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</si>
  <si>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</si>
  <si>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</si>
  <si>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</si>
  <si>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</si>
  <si>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</si>
  <si>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</si>
  <si>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</si>
  <si>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</si>
  <si>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</si>
  <si>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</si>
  <si>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</si>
  <si>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</si>
  <si>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</si>
  <si>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</si>
  <si>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</si>
  <si>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</si>
  <si>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</si>
  <si>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</si>
  <si>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</si>
  <si>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</si>
  <si>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</si>
  <si>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</si>
  <si>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</si>
  <si>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</si>
  <si>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</si>
  <si>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</si>
  <si>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</si>
  <si>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</si>
  <si>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</si>
  <si>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</si>
  <si>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</si>
  <si>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</si>
  <si>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</si>
  <si>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</si>
  <si>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</si>
  <si>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</si>
  <si>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</si>
  <si>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</si>
  <si>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</si>
  <si>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</si>
  <si>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</si>
  <si>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</si>
  <si>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</si>
  <si>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</si>
  <si>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</si>
  <si>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</si>
  <si>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</si>
  <si>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</si>
  <si>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</si>
  <si>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</si>
  <si>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</si>
  <si>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</si>
  <si>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</si>
  <si>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</si>
  <si>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</si>
  <si>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</si>
  <si>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</si>
  <si>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</si>
  <si>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</si>
  <si>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</si>
  <si>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</si>
  <si>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</si>
  <si>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</si>
  <si>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</si>
  <si>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</si>
  <si>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</si>
  <si>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</si>
  <si>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</si>
  <si>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</si>
  <si>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</si>
  <si>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</si>
  <si>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</si>
  <si>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</si>
  <si>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</si>
  <si>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</si>
  <si>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</si>
  <si>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</si>
  <si>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</si>
  <si>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</si>
  <si>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</si>
  <si>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</si>
  <si>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</si>
  <si>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</si>
  <si>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</si>
  <si>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</si>
  <si>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</si>
  <si>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</si>
  <si>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</si>
  <si>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</si>
  <si>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</si>
  <si>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</si>
  <si>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</si>
  <si>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</si>
  <si>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</si>
  <si>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</si>
  <si>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</si>
  <si>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</si>
  <si>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</si>
  <si>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</si>
  <si>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</si>
  <si>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</si>
  <si>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</si>
  <si>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</si>
  <si>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</si>
  <si>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</si>
  <si>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</si>
  <si>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</si>
  <si>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</si>
  <si>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</si>
  <si>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</si>
  <si>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</si>
  <si>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</si>
  <si>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</si>
  <si>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</si>
  <si>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</si>
  <si>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</si>
  <si>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</si>
  <si>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</si>
  <si>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</si>
  <si>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</si>
  <si>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</si>
  <si>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</si>
  <si>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</si>
  <si>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</si>
  <si>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</si>
  <si>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</si>
  <si>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</si>
  <si>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</si>
  <si>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</si>
  <si>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</si>
  <si>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</si>
  <si>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</si>
  <si>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</si>
  <si>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</si>
  <si>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</si>
  <si>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</si>
  <si>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</si>
  <si>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</si>
  <si>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</si>
  <si>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</si>
  <si>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</si>
  <si>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</si>
  <si>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</si>
  <si>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</si>
  <si>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</si>
  <si>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</si>
  <si>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</si>
  <si>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</si>
  <si>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</si>
  <si>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</si>
  <si>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</si>
  <si>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</si>
  <si>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</si>
  <si>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</si>
  <si>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</si>
  <si>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</si>
  <si>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</si>
  <si>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</si>
  <si>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</si>
  <si>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</si>
  <si>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</si>
  <si>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</si>
  <si>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</si>
  <si>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</si>
  <si>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</si>
  <si>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</si>
  <si>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</si>
  <si>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</si>
  <si>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</si>
  <si>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</si>
  <si>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</si>
  <si>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</si>
  <si>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</si>
  <si>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</si>
  <si>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</si>
  <si>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</si>
  <si>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</si>
  <si>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</si>
  <si>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</si>
  <si>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</si>
  <si>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</si>
  <si>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</si>
  <si>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</si>
  <si>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</si>
  <si>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</si>
  <si>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</si>
  <si>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</si>
  <si>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</si>
  <si>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</si>
  <si>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</si>
  <si>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</si>
  <si>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</si>
  <si>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</si>
  <si>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</si>
  <si>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</si>
  <si>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</si>
  <si>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</si>
  <si>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</si>
  <si>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</si>
  <si>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</si>
  <si>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</si>
  <si>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</si>
  <si>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</si>
  <si>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</si>
  <si>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</si>
  <si>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</si>
  <si>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</si>
  <si>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</si>
  <si>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</si>
  <si>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</si>
  <si>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</si>
  <si>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</si>
  <si>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</si>
  <si>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</si>
  <si>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</si>
  <si>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</si>
  <si>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</si>
  <si>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</si>
  <si>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</si>
  <si>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</si>
  <si>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</si>
  <si>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</si>
  <si>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</si>
  <si>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</si>
  <si>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</si>
  <si>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</si>
  <si>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</si>
  <si>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</si>
  <si>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</si>
  <si>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</si>
  <si>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</si>
  <si>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</si>
  <si>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</si>
  <si>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</si>
  <si>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</si>
  <si>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</si>
  <si>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</si>
  <si>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</si>
  <si>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</si>
  <si>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</si>
  <si>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</si>
  <si>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</si>
  <si>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</si>
  <si>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</si>
  <si>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</si>
  <si>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</si>
  <si>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</si>
  <si>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</si>
  <si>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</si>
  <si>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</si>
  <si>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</si>
  <si>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</si>
  <si>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</si>
  <si>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</si>
  <si>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</si>
  <si>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</si>
  <si>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</si>
  <si>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</si>
  <si>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</si>
  <si>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</si>
  <si>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</si>
  <si>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</si>
  <si>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</si>
  <si>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</si>
  <si>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</si>
  <si>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</si>
  <si>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</si>
  <si>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</si>
  <si>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</si>
  <si>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</si>
  <si>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</si>
  <si>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</si>
  <si>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</si>
  <si>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</si>
  <si>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</si>
  <si>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</si>
  <si>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</si>
  <si>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</si>
  <si>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</si>
  <si>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</si>
  <si>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</si>
  <si>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</si>
  <si>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</si>
  <si>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</si>
  <si>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</si>
  <si>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</si>
  <si>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</si>
  <si>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</si>
  <si>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</si>
  <si>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</si>
  <si>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</si>
  <si>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</si>
  <si>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</si>
  <si>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</si>
  <si>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</si>
  <si>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</si>
  <si>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</si>
  <si>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</si>
  <si>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</si>
  <si>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</si>
  <si>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</si>
  <si>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</si>
  <si>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</si>
  <si>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</si>
  <si>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</si>
  <si>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</si>
  <si>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</si>
  <si>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</si>
  <si>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</si>
  <si>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</si>
  <si>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</si>
  <si>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</si>
  <si>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</si>
  <si>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</si>
  <si>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</si>
  <si>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</si>
  <si>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</si>
  <si>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</si>
  <si>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</si>
  <si>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</si>
  <si>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</si>
  <si>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</si>
  <si>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</si>
  <si>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</si>
  <si>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</si>
  <si>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</si>
  <si>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</si>
  <si>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</si>
  <si>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</si>
  <si>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</si>
  <si>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</si>
  <si>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</si>
  <si>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</si>
  <si>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</si>
  <si>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</si>
  <si>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</si>
  <si>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</si>
  <si>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</si>
  <si>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</si>
  <si>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</si>
  <si>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</si>
  <si>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</si>
  <si>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</si>
  <si>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</si>
  <si>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</si>
  <si>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</si>
  <si>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</si>
  <si>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</si>
  <si>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</si>
  <si>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</si>
  <si>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</si>
  <si>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</si>
  <si>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</si>
  <si>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</si>
  <si>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</si>
  <si>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</si>
  <si>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</si>
  <si>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</si>
  <si>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</si>
  <si>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</si>
  <si>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</si>
  <si>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</si>
  <si>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</si>
  <si>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</si>
  <si>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</si>
  <si>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</si>
  <si>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</si>
  <si>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</si>
  <si>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</si>
  <si>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</si>
  <si>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</si>
  <si>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</si>
  <si>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</si>
  <si>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</si>
  <si>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</si>
  <si>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</si>
  <si>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</si>
  <si>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</si>
  <si>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</si>
  <si>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</si>
  <si>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</si>
  <si>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</si>
  <si>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</si>
  <si>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</si>
  <si>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</si>
  <si>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</si>
  <si>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</si>
  <si>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</si>
  <si>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</si>
  <si>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</si>
  <si>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</si>
  <si>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</si>
  <si>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</si>
  <si>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</si>
  <si>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</si>
  <si>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</si>
  <si>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</si>
  <si>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</si>
  <si>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</si>
  <si>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</si>
  <si>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</si>
  <si>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</si>
  <si>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</si>
  <si>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</si>
  <si>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</si>
  <si>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</si>
  <si>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</si>
  <si>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</si>
  <si>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</si>
  <si>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</si>
  <si>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</si>
  <si>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</si>
  <si>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</si>
  <si>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</si>
  <si>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</si>
  <si>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</si>
  <si>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</si>
  <si>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</si>
  <si>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</si>
  <si>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</si>
  <si>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</si>
  <si>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</si>
  <si>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</si>
  <si>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</si>
  <si>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</si>
  <si>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</si>
  <si>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</si>
  <si>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</si>
  <si>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</si>
  <si>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</si>
  <si>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</si>
  <si>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</si>
  <si>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</si>
  <si>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</si>
  <si>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</si>
  <si>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</si>
  <si>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</si>
  <si>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</si>
  <si>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</si>
  <si>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</si>
  <si>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</si>
  <si>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</si>
  <si>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</si>
  <si>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</si>
  <si>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</si>
  <si>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</si>
  <si>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</si>
  <si>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</si>
  <si>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</si>
  <si>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</si>
  <si>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</si>
  <si>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</si>
  <si>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</si>
  <si>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</si>
  <si>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</si>
  <si>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</si>
  <si>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</si>
  <si>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</si>
  <si>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</si>
  <si>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</si>
  <si>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</si>
  <si>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</si>
  <si>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</si>
  <si>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</si>
  <si>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</si>
  <si>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</si>
  <si>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</si>
  <si>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</si>
  <si>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</si>
  <si>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</si>
  <si>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</si>
  <si>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</si>
  <si>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</si>
  <si>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</si>
  <si>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</si>
  <si>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</si>
  <si>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</si>
  <si>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</si>
  <si>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</si>
  <si>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</si>
  <si>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</si>
  <si>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</si>
  <si>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</si>
  <si>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</si>
  <si>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</si>
  <si>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</si>
  <si>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</si>
  <si>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</si>
  <si>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</si>
  <si>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</si>
  <si>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</si>
  <si>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</si>
  <si>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</si>
  <si>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</si>
  <si>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</si>
  <si>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</si>
  <si>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</si>
  <si>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</si>
  <si>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</si>
  <si>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</si>
  <si>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</si>
  <si>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</si>
  <si>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</si>
  <si>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</si>
  <si>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</si>
  <si>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</si>
  <si>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</si>
  <si>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</si>
  <si>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</si>
  <si>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</si>
  <si>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</si>
  <si>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</si>
  <si>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</si>
  <si>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</si>
  <si>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</si>
  <si>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</si>
  <si>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</si>
  <si>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</si>
  <si>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</si>
  <si>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</si>
  <si>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</si>
  <si>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</si>
  <si>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</si>
  <si>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</si>
  <si>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</si>
  <si>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</si>
  <si>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</si>
  <si>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</si>
  <si>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</si>
  <si>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</si>
  <si>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</si>
  <si>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</si>
  <si>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</si>
  <si>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</si>
  <si>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</si>
  <si>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</si>
  <si>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</si>
  <si>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</si>
  <si>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</si>
  <si>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</si>
  <si>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</si>
  <si>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</si>
  <si>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</si>
  <si>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</si>
  <si>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</si>
  <si>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</si>
  <si>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</si>
  <si>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</si>
  <si>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</si>
  <si>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</si>
  <si>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</si>
  <si>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</si>
  <si>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</si>
  <si>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</si>
  <si>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</si>
  <si>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</si>
  <si>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</si>
  <si>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</si>
  <si>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</si>
  <si>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</si>
  <si>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</si>
  <si>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</si>
  <si>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</si>
  <si>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</si>
  <si>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</si>
  <si>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</si>
  <si>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</si>
  <si>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</si>
  <si>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</si>
  <si>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</si>
  <si>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</si>
  <si>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</si>
  <si>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</si>
  <si>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</si>
  <si>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</si>
  <si>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</si>
  <si>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</si>
  <si>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</si>
  <si>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</si>
  <si>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</si>
  <si>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</si>
  <si>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</si>
  <si>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</si>
  <si>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</si>
  <si>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</si>
  <si>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</si>
  <si>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</si>
  <si>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</si>
  <si>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</si>
  <si>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</si>
  <si>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</si>
  <si>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</si>
  <si>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</si>
  <si>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</si>
  <si>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</si>
  <si>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</si>
  <si>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</si>
  <si>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</si>
  <si>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</si>
  <si>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</si>
  <si>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</si>
  <si>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</si>
  <si>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</si>
  <si>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</si>
  <si>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</si>
  <si>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</si>
  <si>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</si>
  <si>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</si>
  <si>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</si>
  <si>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</si>
  <si>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</si>
  <si>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44302814P</t>
  </si>
  <si>
    <t>Ricardo Martín Suárez</t>
  </si>
  <si>
    <t>402/2018-1</t>
  </si>
  <si>
    <t>Nuevo Reglamento Europeo de Protección de Datos</t>
  </si>
  <si>
    <t>440/2018-1</t>
  </si>
  <si>
    <t>Plan de Autoprotección . Sectorización de Incendios</t>
  </si>
  <si>
    <t>48866714V</t>
  </si>
  <si>
    <t>José Moriana Pericet</t>
  </si>
  <si>
    <t>435/2018-2</t>
  </si>
  <si>
    <t>Ley 9/2017 de 8 de noviembre de Contratos del Sector Público</t>
  </si>
  <si>
    <t>B70441274</t>
  </si>
  <si>
    <t>Diplomate Formación España, S.L.</t>
  </si>
  <si>
    <t>538/2018-1</t>
  </si>
  <si>
    <t>Resolucón de Conflictos con perpectiva de género</t>
  </si>
  <si>
    <t>J76173582</t>
  </si>
  <si>
    <t>Enfoque Formativo, S.C.P.</t>
  </si>
  <si>
    <t>1316/18--01</t>
  </si>
  <si>
    <t>Manejo de Nuevas Tecnologías para la gestión de emergencias (Tablet, Smarthpone, Cámaras go pro, etc..</t>
  </si>
  <si>
    <t>Medi XXI Gabinet de solucions ambientals, S.L.</t>
  </si>
  <si>
    <t>510/2018-1</t>
  </si>
  <si>
    <t>Gestión y Dirección de Equipos</t>
  </si>
  <si>
    <t>4377457M</t>
  </si>
  <si>
    <t>Fernando Afonso Concepción</t>
  </si>
  <si>
    <t>556/2018-1</t>
  </si>
  <si>
    <t>Equipos innovadores. Confianza creativa e Innovación</t>
  </si>
  <si>
    <t>42073598C</t>
  </si>
  <si>
    <t>Rosa Elvira González Pérez</t>
  </si>
  <si>
    <t>1343/18-01</t>
  </si>
  <si>
    <t>Uso de cabrestante portátil de Motosierra</t>
  </si>
  <si>
    <t>A35022987</t>
  </si>
  <si>
    <t>Sagrera Canarias S.A.</t>
  </si>
  <si>
    <t>1315/18-01</t>
  </si>
  <si>
    <t>Incendios en la Interfaz</t>
  </si>
  <si>
    <t>B97098214</t>
  </si>
  <si>
    <t>437/2018-1</t>
  </si>
  <si>
    <t>Fiscalidad en facturas, retenciones en IRPF y operaciones gravadas con IGIC</t>
  </si>
  <si>
    <t>42837814S</t>
  </si>
  <si>
    <t>Jorge Juan Guerrero Arroyo</t>
  </si>
  <si>
    <t>989/2018-1</t>
  </si>
  <si>
    <t>Certificación Energética Edificios Existentes</t>
  </si>
  <si>
    <t>43827924K</t>
  </si>
  <si>
    <t>Eduardo Martín del Toro</t>
  </si>
  <si>
    <t>357/2018-1</t>
  </si>
  <si>
    <t>Gestión de Trabajadores Tóxicos</t>
  </si>
  <si>
    <t>918/2018-1</t>
  </si>
  <si>
    <t>Programa de control y gestión del APPCC en comidas preparadas</t>
  </si>
  <si>
    <t>B35486943</t>
  </si>
  <si>
    <t>GYD Asesores en Salud Pública, S.L.P.</t>
  </si>
  <si>
    <t>441/2018-1</t>
  </si>
  <si>
    <t>431/2018-1</t>
  </si>
  <si>
    <t>Ley 40/2015 de Régimen Jurídico del Sector Público on line</t>
  </si>
  <si>
    <t>993/2018-1</t>
  </si>
  <si>
    <t>La Fetirrigación de los Viveros Forestales</t>
  </si>
  <si>
    <t>43669465D</t>
  </si>
  <si>
    <t>Roberto Gil León</t>
  </si>
  <si>
    <t>990/2018-1</t>
  </si>
  <si>
    <t>Los Sustratos de Cultivo</t>
  </si>
  <si>
    <t>430/2018-1</t>
  </si>
  <si>
    <t>Ley 39/2015 del Procedimiento Administrativo Común de las Administraciones Públicas on line</t>
  </si>
  <si>
    <t>1344/18-01</t>
  </si>
  <si>
    <t>Técnicas de búsqueda, localización y rescate de personas desaparecidas en zonas de montaña Nivel II</t>
  </si>
  <si>
    <t>B35849918</t>
  </si>
  <si>
    <t>Juncos Servicios Integrales S.L.</t>
  </si>
  <si>
    <t>557/2018-1</t>
  </si>
  <si>
    <t xml:space="preserve">Descubrir y Escalar el Talento. Claves que impulsan la excelencia en competincias </t>
  </si>
  <si>
    <t>558/2018-1</t>
  </si>
  <si>
    <t>Terapia congnitiva basada en Mindfulness</t>
  </si>
  <si>
    <t>7840910A</t>
  </si>
  <si>
    <t>María Ángeles Santero Díaz</t>
  </si>
  <si>
    <t>115/2018-1</t>
  </si>
  <si>
    <t>Documento y Lenguaje Administrativo</t>
  </si>
  <si>
    <t>B86464054</t>
  </si>
  <si>
    <t>40 Consultoría y Formación S.L.</t>
  </si>
  <si>
    <t>842/2018-1</t>
  </si>
  <si>
    <t>Acogimiento familiar especializado. Nuevos retos para la protección de la infancia en Canarias</t>
  </si>
  <si>
    <t>G76654102</t>
  </si>
  <si>
    <t>Asoc. De Acción Sociocomunitaria SUMAS</t>
  </si>
  <si>
    <t>994/2018-1</t>
  </si>
  <si>
    <t>Manipulador de aguas de consumo humano</t>
  </si>
  <si>
    <t>361/2018-1</t>
  </si>
  <si>
    <t>Formación continuada (Reciclaje) para el uso de desfibriladores semiautomáticos externos (DESA)</t>
  </si>
  <si>
    <t>B76305879</t>
  </si>
  <si>
    <t>Global Emergencias S.L.</t>
  </si>
  <si>
    <t>1342/18-01</t>
  </si>
  <si>
    <t>Métodos de captura, marcaje y seguimiento de aves</t>
  </si>
  <si>
    <t>50320052P</t>
  </si>
  <si>
    <t>Guillermo López Zamora</t>
  </si>
  <si>
    <t>265/2018-1</t>
  </si>
  <si>
    <t>Microsoft Excel Intermedio</t>
  </si>
  <si>
    <t>G35073303</t>
  </si>
  <si>
    <t>Fundación Canaria Universitaria de Las Palmas</t>
  </si>
  <si>
    <t>271/2018-1</t>
  </si>
  <si>
    <t>Microsoft Excel Avanzado</t>
  </si>
  <si>
    <t>233/2018-1</t>
  </si>
  <si>
    <t>Programa Presto Versión 10,18</t>
  </si>
  <si>
    <t>B26265835</t>
  </si>
  <si>
    <t>ADR Infor. S.L.</t>
  </si>
  <si>
    <t>403/2018-1</t>
  </si>
  <si>
    <t>Ley de Subvenciones Públicas. Normativa aplicable</t>
  </si>
  <si>
    <t>531/2018-1</t>
  </si>
  <si>
    <t>42843976J</t>
  </si>
  <si>
    <t>José Manuel Alemán Déniz</t>
  </si>
  <si>
    <t>276/2018-1</t>
  </si>
  <si>
    <t>Tiempos de conducción y descanso. Manejo de herramientas informáticas del Ministerio de Fomento</t>
  </si>
  <si>
    <t>4163901G</t>
  </si>
  <si>
    <t>Fernando Méndez Sánchez</t>
  </si>
  <si>
    <t>924/2018-1</t>
  </si>
  <si>
    <t>Manejo de maquinaria agrícola y vehículos especiales: BOBCAT, DUMPER, TRACTOR Y MOTOCULTOR</t>
  </si>
  <si>
    <t>G80468416</t>
  </si>
  <si>
    <t>Fundación Laboral de la Construcción</t>
  </si>
  <si>
    <t>7/2017</t>
  </si>
  <si>
    <t xml:space="preserve">Contrato de equipo multifunción A5C0021039426 </t>
  </si>
  <si>
    <t>B35712678</t>
  </si>
  <si>
    <t>Kanarinolta, S.L</t>
  </si>
  <si>
    <t>2/2017</t>
  </si>
  <si>
    <t>Contrato de equipo multifunción G075PP700553</t>
  </si>
  <si>
    <t>B35419977</t>
  </si>
  <si>
    <t>Centro de Reprografía e Informática de las Palmas S.L.</t>
  </si>
  <si>
    <t>2/2018</t>
  </si>
  <si>
    <t>Servicio de recogida de residuos de la Unidad de Promoción de la Salud</t>
  </si>
  <si>
    <t>B35924315</t>
  </si>
  <si>
    <t>Ecología y Técnicas Sanitarias, S.L.</t>
  </si>
  <si>
    <t>4/2018</t>
  </si>
  <si>
    <t>Calibración de equipos de medición de Prevención</t>
  </si>
  <si>
    <t>B47443403</t>
  </si>
  <si>
    <t>Tecnologías Servincal, S.L</t>
  </si>
  <si>
    <t>7/2018</t>
  </si>
  <si>
    <t>B96556980</t>
  </si>
  <si>
    <t>Servytronix C. Torres Moreno S.L.</t>
  </si>
  <si>
    <t>7/2014</t>
  </si>
  <si>
    <t>Adquisición de medicamentos de urgencia para el personal del Cabildo de Gran Canaria</t>
  </si>
  <si>
    <t>43654820S</t>
  </si>
  <si>
    <t>Calibración de equipos de la unidad de promoción a la salud</t>
  </si>
  <si>
    <t>María del Carmen González Márquez</t>
  </si>
  <si>
    <t>Operación de Carácter provisional</t>
  </si>
  <si>
    <t>Taller de Gestión del Estrés</t>
  </si>
  <si>
    <t>Exento de IGIC</t>
  </si>
  <si>
    <t>IGIC 0</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</si>
</sst>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17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191</v>
      </c>
      <c r="D11" s="28"/>
      <c r="E11" s="23"/>
      <c r="F11" s="23"/>
      <c r="G11" s="23"/>
      <c r="H11" s="23"/>
      <c r="I11" s="23"/>
      <c r="J11" s="23"/>
      <c r="K11" s="23"/>
      <c r="AA11" s="68" t="s">
        <v>233</v>
      </c>
      <c r="AB11" s="65" t="str">
        <f>C11</f>
        <v>SERVICIO DE FORMACIÓN Y PREVENCION</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FORM</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173" priority="9">
      <formula>ISBLANK(C4)</formula>
    </cfRule>
  </conditionalFormatting>
  <conditionalFormatting sqref="C7">
    <cfRule type="expression" dxfId="172" priority="8">
      <formula>ISBLANK(C7)</formula>
    </cfRule>
  </conditionalFormatting>
  <conditionalFormatting sqref="C12">
    <cfRule type="expression" dxfId="171" priority="7">
      <formula>ISBLANK(C12)</formula>
    </cfRule>
  </conditionalFormatting>
  <conditionalFormatting sqref="C6">
    <cfRule type="expression" dxfId="170" priority="6">
      <formula>ISBLANK(C6)</formula>
    </cfRule>
  </conditionalFormatting>
  <conditionalFormatting sqref="C11">
    <cfRule type="expression" dxfId="169" priority="5">
      <formula>ISBLANK(C11)</formula>
    </cfRule>
  </conditionalFormatting>
  <conditionalFormatting sqref="C5">
    <cfRule type="expression" dxfId="168" priority="4">
      <formula>ISBLANK(C5)</formula>
    </cfRule>
  </conditionalFormatting>
  <conditionalFormatting sqref="C8">
    <cfRule type="expression" dxfId="167" priority="3">
      <formula>ISBLANK($C$8)</formula>
    </cfRule>
  </conditionalFormatting>
  <conditionalFormatting sqref="C9">
    <cfRule type="expression" dxfId="166" priority="2">
      <formula>ISBLANK($C$9)</formula>
    </cfRule>
  </conditionalFormatting>
  <conditionalFormatting sqref="C10">
    <cfRule type="expression" dxfId="165"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topLeftCell="J1" zoomScale="90" zoomScaleNormal="90" workbookViewId="0">
      <pane ySplit="1" topLeftCell="A29" activePane="bottomLeft" state="frozen"/>
      <selection pane="bottomLeft" activeCell="X44" sqref="X44"/>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19957</v>
      </c>
      <c r="B2" s="44" t="s">
        <v>127</v>
      </c>
      <c r="C2" s="43" t="s">
        <v>19397</v>
      </c>
      <c r="D2" s="44"/>
      <c r="E2" s="43" t="s">
        <v>19958</v>
      </c>
      <c r="F2" s="43" t="s">
        <v>18231</v>
      </c>
      <c r="G2" s="43" t="s">
        <v>19335</v>
      </c>
      <c r="H2" s="46">
        <v>0.03</v>
      </c>
      <c r="I2" s="47">
        <v>950</v>
      </c>
      <c r="J2" s="47">
        <v>66.5</v>
      </c>
      <c r="K2" s="47">
        <v>950</v>
      </c>
      <c r="L2" s="47">
        <v>66.5</v>
      </c>
      <c r="M2" s="43" t="s">
        <v>19953</v>
      </c>
      <c r="N2" s="48">
        <v>43213</v>
      </c>
      <c r="O2" s="44" t="s">
        <v>123</v>
      </c>
      <c r="P2" s="48"/>
      <c r="Q2" s="48"/>
      <c r="R2" s="48"/>
      <c r="S2" s="48"/>
      <c r="T2" s="43" t="s">
        <v>19955</v>
      </c>
      <c r="U2" s="43" t="s">
        <v>19956</v>
      </c>
      <c r="V2" s="43"/>
      <c r="W2" s="48"/>
      <c r="X2" s="43"/>
      <c r="Y2" s="121" t="str">
        <f>IF(ISBLANK(A2),"",CONCATENATE($BF$10,"-",MID($BF$9,3,2),"-M_",A2))</f>
        <v>FORM-18-M_402/2018-1</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1017</v>
      </c>
      <c r="AK2" s="116">
        <f>ROUND(H2,0)</f>
        <v>0</v>
      </c>
      <c r="AL2" s="116">
        <f>ROUND(SUM(K2+L2),0)</f>
        <v>1017</v>
      </c>
      <c r="AM2" s="119">
        <f>IF(ISBLANK(W2),N2,W2)</f>
        <v>43213</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30.75" thickBot="1" x14ac:dyDescent="0.3">
      <c r="A3" s="43" t="s">
        <v>19959</v>
      </c>
      <c r="B3" s="44" t="s">
        <v>127</v>
      </c>
      <c r="C3" s="43" t="s">
        <v>19397</v>
      </c>
      <c r="D3" s="44"/>
      <c r="E3" s="43" t="s">
        <v>19960</v>
      </c>
      <c r="F3" s="43" t="s">
        <v>18231</v>
      </c>
      <c r="G3" s="43" t="s">
        <v>19335</v>
      </c>
      <c r="H3" s="46">
        <v>4.8000000000000001E-2</v>
      </c>
      <c r="I3" s="47">
        <v>3768.13</v>
      </c>
      <c r="J3" s="47">
        <v>0.01</v>
      </c>
      <c r="K3" s="47">
        <v>3768.13</v>
      </c>
      <c r="L3" s="47">
        <v>0.01</v>
      </c>
      <c r="M3" s="43" t="s">
        <v>19953</v>
      </c>
      <c r="N3" s="48">
        <v>43180</v>
      </c>
      <c r="O3" s="44" t="s">
        <v>123</v>
      </c>
      <c r="P3" s="48"/>
      <c r="Q3" s="48"/>
      <c r="R3" s="48"/>
      <c r="S3" s="48"/>
      <c r="T3" s="43" t="s">
        <v>19961</v>
      </c>
      <c r="U3" s="43" t="s">
        <v>19962</v>
      </c>
      <c r="V3" s="43"/>
      <c r="W3" s="48"/>
      <c r="X3" s="43" t="s">
        <v>20091</v>
      </c>
      <c r="Y3" s="121" t="str">
        <f t="shared" ref="Y3:Y66" si="2">IF(ISBLANK(A3),"",CONCATENATE($BF$10,"-",MID($BF$9,3,2),"-M_",A3))</f>
        <v>FORM-18-M_440/2018-1</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Exento de IGIC</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3768</v>
      </c>
      <c r="AK3" s="116">
        <f t="shared" ref="AK3:AK66" si="14">ROUND(H3,0)</f>
        <v>0</v>
      </c>
      <c r="AL3" s="116">
        <f t="shared" ref="AL3:AL66" si="15">ROUND(SUM(K3+L3),0)</f>
        <v>3768</v>
      </c>
      <c r="AM3" s="119">
        <f t="shared" ref="AM3:AM66" si="16">IF(ISBLANK(W3),N3,W3)</f>
        <v>43180</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30.75" thickBot="1" x14ac:dyDescent="0.3">
      <c r="A4" s="43" t="s">
        <v>19963</v>
      </c>
      <c r="B4" s="44" t="s">
        <v>127</v>
      </c>
      <c r="C4" s="43" t="s">
        <v>19397</v>
      </c>
      <c r="D4" s="44"/>
      <c r="E4" s="43" t="s">
        <v>19964</v>
      </c>
      <c r="F4" s="43" t="s">
        <v>18231</v>
      </c>
      <c r="G4" s="43" t="s">
        <v>19335</v>
      </c>
      <c r="H4" s="46">
        <v>4.1000000000000002E-2</v>
      </c>
      <c r="I4" s="47">
        <v>4515</v>
      </c>
      <c r="J4" s="47">
        <v>0.01</v>
      </c>
      <c r="K4" s="47">
        <v>4515</v>
      </c>
      <c r="L4" s="47">
        <v>0.01</v>
      </c>
      <c r="M4" s="43" t="s">
        <v>19953</v>
      </c>
      <c r="N4" s="48">
        <v>43214</v>
      </c>
      <c r="O4" s="44" t="s">
        <v>123</v>
      </c>
      <c r="P4" s="48"/>
      <c r="Q4" s="48"/>
      <c r="R4" s="48"/>
      <c r="S4" s="48"/>
      <c r="T4" s="43" t="s">
        <v>19965</v>
      </c>
      <c r="U4" s="43" t="s">
        <v>19966</v>
      </c>
      <c r="V4" s="43"/>
      <c r="W4" s="48"/>
      <c r="X4" s="43" t="s">
        <v>20091</v>
      </c>
      <c r="Y4" s="121" t="str">
        <f t="shared" si="2"/>
        <v>FORM-18-M_435/2018-2</v>
      </c>
      <c r="Z4" s="45" t="str">
        <f t="shared" si="3"/>
        <v>E</v>
      </c>
      <c r="AA4" s="55" t="str">
        <f t="shared" si="4"/>
        <v>ES</v>
      </c>
      <c r="AB4" s="57">
        <f t="shared" si="5"/>
        <v>2</v>
      </c>
      <c r="AC4" s="55" t="str">
        <f t="shared" si="6"/>
        <v>Exento de IGIC</v>
      </c>
      <c r="AD4" s="106" t="str">
        <f t="shared" si="7"/>
        <v>35</v>
      </c>
      <c r="AE4" s="106" t="str">
        <f t="shared" si="8"/>
        <v>E</v>
      </c>
      <c r="AF4" s="113" t="str">
        <f t="shared" si="9"/>
        <v/>
      </c>
      <c r="AG4" s="113" t="str">
        <f t="shared" si="10"/>
        <v>NO</v>
      </c>
      <c r="AH4" s="113" t="str">
        <f t="shared" si="11"/>
        <v>O</v>
      </c>
      <c r="AI4" s="113" t="str">
        <f t="shared" si="12"/>
        <v>S</v>
      </c>
      <c r="AJ4" s="116">
        <f t="shared" si="13"/>
        <v>4515</v>
      </c>
      <c r="AK4" s="116">
        <f t="shared" si="14"/>
        <v>0</v>
      </c>
      <c r="AL4" s="116">
        <f t="shared" si="15"/>
        <v>4515</v>
      </c>
      <c r="AM4" s="119">
        <f t="shared" si="16"/>
        <v>43214</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30.75" thickBot="1" x14ac:dyDescent="0.3">
      <c r="A5" s="43" t="s">
        <v>19967</v>
      </c>
      <c r="B5" s="44" t="s">
        <v>127</v>
      </c>
      <c r="C5" s="43" t="s">
        <v>19397</v>
      </c>
      <c r="D5" s="44"/>
      <c r="E5" s="43" t="s">
        <v>19968</v>
      </c>
      <c r="F5" s="43" t="s">
        <v>18231</v>
      </c>
      <c r="G5" s="43" t="s">
        <v>19335</v>
      </c>
      <c r="H5" s="46">
        <v>2.7E-2</v>
      </c>
      <c r="I5" s="47">
        <v>1600</v>
      </c>
      <c r="J5" s="47">
        <v>112</v>
      </c>
      <c r="K5" s="47">
        <v>1600</v>
      </c>
      <c r="L5" s="47">
        <v>112</v>
      </c>
      <c r="M5" s="43" t="s">
        <v>19953</v>
      </c>
      <c r="N5" s="48">
        <v>43214</v>
      </c>
      <c r="O5" s="44" t="s">
        <v>123</v>
      </c>
      <c r="P5" s="48"/>
      <c r="Q5" s="48"/>
      <c r="R5" s="48"/>
      <c r="S5" s="48"/>
      <c r="T5" s="43" t="s">
        <v>19969</v>
      </c>
      <c r="U5" s="43" t="s">
        <v>19970</v>
      </c>
      <c r="V5" s="43"/>
      <c r="W5" s="48"/>
      <c r="X5" s="43"/>
      <c r="Y5" s="121" t="str">
        <f t="shared" si="2"/>
        <v>FORM-18-M_538/2018-1</v>
      </c>
      <c r="Z5" s="45" t="str">
        <f t="shared" si="3"/>
        <v>E</v>
      </c>
      <c r="AA5" s="55" t="str">
        <f t="shared" si="4"/>
        <v>ES</v>
      </c>
      <c r="AB5" s="57">
        <f t="shared" si="5"/>
        <v>2</v>
      </c>
      <c r="AC5" s="55" t="str">
        <f t="shared" si="6"/>
        <v>Sin observaciones</v>
      </c>
      <c r="AD5" s="106" t="str">
        <f t="shared" si="7"/>
        <v>35</v>
      </c>
      <c r="AE5" s="106" t="str">
        <f t="shared" si="8"/>
        <v>E</v>
      </c>
      <c r="AF5" s="113" t="str">
        <f t="shared" si="9"/>
        <v/>
      </c>
      <c r="AG5" s="113" t="str">
        <f t="shared" si="10"/>
        <v>NO</v>
      </c>
      <c r="AH5" s="113" t="str">
        <f t="shared" si="11"/>
        <v>O</v>
      </c>
      <c r="AI5" s="113" t="str">
        <f t="shared" si="12"/>
        <v>S</v>
      </c>
      <c r="AJ5" s="116">
        <f t="shared" si="13"/>
        <v>1712</v>
      </c>
      <c r="AK5" s="116">
        <f t="shared" si="14"/>
        <v>0</v>
      </c>
      <c r="AL5" s="116">
        <f t="shared" si="15"/>
        <v>1712</v>
      </c>
      <c r="AM5" s="119">
        <f t="shared" si="16"/>
        <v>43214</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19971</v>
      </c>
      <c r="B6" s="44" t="s">
        <v>127</v>
      </c>
      <c r="C6" s="43" t="s">
        <v>19397</v>
      </c>
      <c r="D6" s="44"/>
      <c r="E6" s="43" t="s">
        <v>19972</v>
      </c>
      <c r="F6" s="43" t="s">
        <v>18231</v>
      </c>
      <c r="G6" s="43" t="s">
        <v>19335</v>
      </c>
      <c r="H6" s="46">
        <v>2.7E-2</v>
      </c>
      <c r="I6" s="47">
        <v>1600</v>
      </c>
      <c r="J6" s="47">
        <v>112</v>
      </c>
      <c r="K6" s="47">
        <v>1600</v>
      </c>
      <c r="L6" s="47">
        <v>112</v>
      </c>
      <c r="M6" s="43" t="s">
        <v>19953</v>
      </c>
      <c r="N6" s="48">
        <v>43216</v>
      </c>
      <c r="O6" s="44" t="s">
        <v>123</v>
      </c>
      <c r="P6" s="48"/>
      <c r="Q6" s="48"/>
      <c r="R6" s="48"/>
      <c r="S6" s="48"/>
      <c r="T6" s="43" t="s">
        <v>19988</v>
      </c>
      <c r="U6" s="43" t="s">
        <v>19973</v>
      </c>
      <c r="V6" s="43"/>
      <c r="W6" s="48"/>
      <c r="X6" s="43"/>
      <c r="Y6" s="121" t="str">
        <f t="shared" si="2"/>
        <v>FORM-18-M_1316/18--01</v>
      </c>
      <c r="Z6" s="45" t="str">
        <f t="shared" si="3"/>
        <v>E</v>
      </c>
      <c r="AA6" s="55" t="str">
        <f t="shared" si="4"/>
        <v>ES</v>
      </c>
      <c r="AB6" s="57">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S</v>
      </c>
      <c r="AJ6" s="116">
        <f t="shared" si="13"/>
        <v>1712</v>
      </c>
      <c r="AK6" s="116">
        <f t="shared" si="14"/>
        <v>0</v>
      </c>
      <c r="AL6" s="116">
        <f t="shared" si="15"/>
        <v>1712</v>
      </c>
      <c r="AM6" s="119">
        <f t="shared" si="16"/>
        <v>43216</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75" thickBot="1" x14ac:dyDescent="0.3">
      <c r="A7" s="43" t="s">
        <v>19974</v>
      </c>
      <c r="B7" s="44" t="s">
        <v>127</v>
      </c>
      <c r="C7" s="43" t="s">
        <v>19397</v>
      </c>
      <c r="D7" s="44"/>
      <c r="E7" s="43" t="s">
        <v>19975</v>
      </c>
      <c r="F7" s="43" t="s">
        <v>18231</v>
      </c>
      <c r="G7" s="43" t="s">
        <v>19335</v>
      </c>
      <c r="H7" s="46">
        <v>0.03</v>
      </c>
      <c r="I7" s="47">
        <v>2000</v>
      </c>
      <c r="J7" s="47">
        <v>140</v>
      </c>
      <c r="K7" s="47">
        <v>2000</v>
      </c>
      <c r="L7" s="47">
        <v>140</v>
      </c>
      <c r="M7" s="43" t="s">
        <v>19953</v>
      </c>
      <c r="N7" s="48">
        <v>43216</v>
      </c>
      <c r="O7" s="44" t="s">
        <v>123</v>
      </c>
      <c r="P7" s="48"/>
      <c r="Q7" s="48"/>
      <c r="R7" s="48"/>
      <c r="S7" s="48"/>
      <c r="T7" s="43" t="s">
        <v>19976</v>
      </c>
      <c r="U7" s="43" t="s">
        <v>19977</v>
      </c>
      <c r="V7" s="43"/>
      <c r="W7" s="48"/>
      <c r="X7" s="43"/>
      <c r="Y7" s="121" t="str">
        <f t="shared" si="2"/>
        <v>FORM-18-M_510/2018-1</v>
      </c>
      <c r="Z7" s="45" t="str">
        <f t="shared" si="3"/>
        <v>E</v>
      </c>
      <c r="AA7" s="55" t="str">
        <f t="shared" si="4"/>
        <v>ES</v>
      </c>
      <c r="AB7" s="57">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2140</v>
      </c>
      <c r="AK7" s="116">
        <f t="shared" si="14"/>
        <v>0</v>
      </c>
      <c r="AL7" s="116">
        <f t="shared" si="15"/>
        <v>2140</v>
      </c>
      <c r="AM7" s="119">
        <f t="shared" si="16"/>
        <v>43216</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30.75" thickBot="1" x14ac:dyDescent="0.3">
      <c r="A8" s="43" t="s">
        <v>19978</v>
      </c>
      <c r="B8" s="44" t="s">
        <v>127</v>
      </c>
      <c r="C8" s="43" t="s">
        <v>19397</v>
      </c>
      <c r="D8" s="44"/>
      <c r="E8" s="43" t="s">
        <v>19979</v>
      </c>
      <c r="F8" s="43" t="s">
        <v>18231</v>
      </c>
      <c r="G8" s="43" t="s">
        <v>19335</v>
      </c>
      <c r="H8" s="46">
        <v>0.03</v>
      </c>
      <c r="I8" s="47">
        <v>1450</v>
      </c>
      <c r="J8" s="47">
        <v>0.01</v>
      </c>
      <c r="K8" s="47">
        <v>1450</v>
      </c>
      <c r="L8" s="47">
        <v>0.01</v>
      </c>
      <c r="M8" s="43" t="s">
        <v>19953</v>
      </c>
      <c r="N8" s="48">
        <v>43242</v>
      </c>
      <c r="O8" s="44" t="s">
        <v>123</v>
      </c>
      <c r="P8" s="48"/>
      <c r="Q8" s="48"/>
      <c r="R8" s="48"/>
      <c r="S8" s="48"/>
      <c r="T8" s="43" t="s">
        <v>19980</v>
      </c>
      <c r="U8" s="43" t="s">
        <v>19981</v>
      </c>
      <c r="V8" s="43"/>
      <c r="W8" s="48"/>
      <c r="X8" s="43"/>
      <c r="Y8" s="121" t="str">
        <f t="shared" si="2"/>
        <v>FORM-18-M_556/2018-1</v>
      </c>
      <c r="Z8" s="45" t="str">
        <f t="shared" si="3"/>
        <v>E</v>
      </c>
      <c r="AA8" s="55" t="str">
        <f t="shared" si="4"/>
        <v>ES</v>
      </c>
      <c r="AB8" s="57">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1450</v>
      </c>
      <c r="AK8" s="116">
        <f t="shared" si="14"/>
        <v>0</v>
      </c>
      <c r="AL8" s="116">
        <f t="shared" si="15"/>
        <v>1450</v>
      </c>
      <c r="AM8" s="119">
        <f t="shared" si="16"/>
        <v>43242</v>
      </c>
      <c r="BE8" s="74" t="s">
        <v>233</v>
      </c>
      <c r="BF8" s="65" t="str">
        <f>Entidad!AB11</f>
        <v>SERVICIO DE FORMACIÓN Y PREVENCION</v>
      </c>
      <c r="BG8" s="72"/>
      <c r="BH8" s="72"/>
      <c r="BO8" s="74" t="s">
        <v>19390</v>
      </c>
      <c r="BP8" s="74" t="s">
        <v>19392</v>
      </c>
      <c r="BQ8" s="97" t="s">
        <v>19290</v>
      </c>
      <c r="BR8" s="98" t="s">
        <v>304</v>
      </c>
    </row>
    <row r="9" spans="1:80" x14ac:dyDescent="0.25">
      <c r="A9" s="43" t="s">
        <v>19982</v>
      </c>
      <c r="B9" s="44" t="s">
        <v>127</v>
      </c>
      <c r="C9" s="43" t="s">
        <v>19397</v>
      </c>
      <c r="D9" s="44"/>
      <c r="E9" s="43" t="s">
        <v>19983</v>
      </c>
      <c r="F9" s="43" t="s">
        <v>18231</v>
      </c>
      <c r="G9" s="43" t="s">
        <v>19335</v>
      </c>
      <c r="H9" s="46">
        <v>0.02</v>
      </c>
      <c r="I9" s="47">
        <v>1200</v>
      </c>
      <c r="J9" s="47">
        <v>84</v>
      </c>
      <c r="K9" s="47">
        <v>1200</v>
      </c>
      <c r="L9" s="47">
        <v>84</v>
      </c>
      <c r="M9" s="43" t="s">
        <v>19953</v>
      </c>
      <c r="N9" s="48">
        <v>43242</v>
      </c>
      <c r="O9" s="44" t="s">
        <v>123</v>
      </c>
      <c r="P9" s="48"/>
      <c r="Q9" s="48"/>
      <c r="R9" s="48"/>
      <c r="S9" s="48"/>
      <c r="T9" s="43" t="s">
        <v>19984</v>
      </c>
      <c r="U9" s="43" t="s">
        <v>19985</v>
      </c>
      <c r="V9" s="43"/>
      <c r="W9" s="48"/>
      <c r="X9" s="43"/>
      <c r="Y9" s="121" t="str">
        <f t="shared" si="2"/>
        <v>FORM-18-M_1343/18-01</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1284</v>
      </c>
      <c r="AK9" s="116">
        <f t="shared" si="14"/>
        <v>0</v>
      </c>
      <c r="AL9" s="116">
        <f t="shared" si="15"/>
        <v>1284</v>
      </c>
      <c r="AM9" s="119">
        <f t="shared" si="16"/>
        <v>43242</v>
      </c>
      <c r="BE9" s="72" t="s">
        <v>23</v>
      </c>
      <c r="BF9" s="10" t="str">
        <f>Entidad!AB12</f>
        <v>2018</v>
      </c>
      <c r="BG9" s="72"/>
      <c r="BH9" s="72"/>
      <c r="BI9" s="75" t="s">
        <v>19424</v>
      </c>
      <c r="BO9" s="74" t="s">
        <v>33</v>
      </c>
      <c r="BP9" s="74" t="s">
        <v>19393</v>
      </c>
      <c r="BQ9" s="97" t="s">
        <v>19291</v>
      </c>
      <c r="BR9" s="98" t="s">
        <v>305</v>
      </c>
    </row>
    <row r="10" spans="1:80" ht="30.75" thickBot="1" x14ac:dyDescent="0.3">
      <c r="A10" s="43" t="s">
        <v>19986</v>
      </c>
      <c r="B10" s="44" t="s">
        <v>127</v>
      </c>
      <c r="C10" s="43" t="s">
        <v>19397</v>
      </c>
      <c r="D10" s="44"/>
      <c r="E10" s="43" t="s">
        <v>19987</v>
      </c>
      <c r="F10" s="43" t="s">
        <v>18231</v>
      </c>
      <c r="G10" s="43" t="s">
        <v>19335</v>
      </c>
      <c r="H10" s="46">
        <v>0.04</v>
      </c>
      <c r="I10" s="47">
        <v>4261</v>
      </c>
      <c r="J10" s="47">
        <v>298.27</v>
      </c>
      <c r="K10" s="47">
        <v>4261</v>
      </c>
      <c r="L10" s="47">
        <v>298.27</v>
      </c>
      <c r="M10" s="43" t="s">
        <v>19952</v>
      </c>
      <c r="N10" s="48">
        <v>43248</v>
      </c>
      <c r="O10" s="44" t="s">
        <v>123</v>
      </c>
      <c r="P10" s="48"/>
      <c r="Q10" s="48"/>
      <c r="R10" s="48"/>
      <c r="S10" s="48"/>
      <c r="T10" s="43" t="s">
        <v>19988</v>
      </c>
      <c r="U10" s="43" t="s">
        <v>19973</v>
      </c>
      <c r="V10" s="43"/>
      <c r="W10" s="48"/>
      <c r="X10" s="43"/>
      <c r="Y10" s="121" t="str">
        <f t="shared" si="2"/>
        <v>FORM-18-M_1315/18-01</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C</v>
      </c>
      <c r="AJ10" s="116">
        <f t="shared" si="13"/>
        <v>4559</v>
      </c>
      <c r="AK10" s="116">
        <f t="shared" si="14"/>
        <v>0</v>
      </c>
      <c r="AL10" s="116">
        <f t="shared" si="15"/>
        <v>4559</v>
      </c>
      <c r="AM10" s="119">
        <f t="shared" si="16"/>
        <v>43248</v>
      </c>
      <c r="BE10" s="74" t="s">
        <v>19279</v>
      </c>
      <c r="BF10" s="104" t="str">
        <f>Entidad!AB13</f>
        <v>FORM</v>
      </c>
      <c r="BG10" s="72"/>
      <c r="BH10" s="72"/>
      <c r="BI10" s="108" t="s">
        <v>123</v>
      </c>
      <c r="BO10" s="74" t="s">
        <v>34</v>
      </c>
      <c r="BP10" s="74" t="s">
        <v>19394</v>
      </c>
      <c r="BQ10" s="97" t="s">
        <v>19292</v>
      </c>
      <c r="BR10" s="98" t="s">
        <v>306</v>
      </c>
    </row>
    <row r="11" spans="1:80" ht="30" x14ac:dyDescent="0.25">
      <c r="A11" s="43" t="s">
        <v>19989</v>
      </c>
      <c r="B11" s="44" t="s">
        <v>127</v>
      </c>
      <c r="C11" s="43" t="s">
        <v>19397</v>
      </c>
      <c r="D11" s="44"/>
      <c r="E11" s="43" t="s">
        <v>19990</v>
      </c>
      <c r="F11" s="43" t="s">
        <v>18231</v>
      </c>
      <c r="G11" s="43" t="s">
        <v>19335</v>
      </c>
      <c r="H11" s="46">
        <v>1.6E-2</v>
      </c>
      <c r="I11" s="47">
        <v>1020</v>
      </c>
      <c r="J11" s="47">
        <v>0.01</v>
      </c>
      <c r="K11" s="47">
        <v>1020</v>
      </c>
      <c r="L11" s="47">
        <v>0.01</v>
      </c>
      <c r="M11" s="43" t="s">
        <v>19953</v>
      </c>
      <c r="N11" s="48">
        <v>43362</v>
      </c>
      <c r="O11" s="44" t="s">
        <v>123</v>
      </c>
      <c r="P11" s="48"/>
      <c r="Q11" s="48"/>
      <c r="R11" s="48"/>
      <c r="S11" s="48"/>
      <c r="T11" s="43" t="s">
        <v>19991</v>
      </c>
      <c r="U11" s="43" t="s">
        <v>19992</v>
      </c>
      <c r="V11" s="43"/>
      <c r="W11" s="48"/>
      <c r="X11" s="43" t="s">
        <v>20091</v>
      </c>
      <c r="Y11" s="121" t="str">
        <f t="shared" si="2"/>
        <v>FORM-18-M_437/2018-1</v>
      </c>
      <c r="Z11" s="45" t="str">
        <f t="shared" si="3"/>
        <v>E</v>
      </c>
      <c r="AA11" s="55" t="str">
        <f t="shared" si="4"/>
        <v>ES</v>
      </c>
      <c r="AB11" s="57">
        <f t="shared" si="5"/>
        <v>2</v>
      </c>
      <c r="AC11" s="55" t="str">
        <f t="shared" si="6"/>
        <v>Exento de IGIC</v>
      </c>
      <c r="AD11" s="106" t="str">
        <f t="shared" si="7"/>
        <v>35</v>
      </c>
      <c r="AE11" s="106" t="str">
        <f t="shared" si="8"/>
        <v>E</v>
      </c>
      <c r="AF11" s="113" t="str">
        <f t="shared" si="9"/>
        <v/>
      </c>
      <c r="AG11" s="113" t="str">
        <f t="shared" si="10"/>
        <v>NO</v>
      </c>
      <c r="AH11" s="113" t="str">
        <f t="shared" si="11"/>
        <v>O</v>
      </c>
      <c r="AI11" s="113" t="str">
        <f t="shared" si="12"/>
        <v>S</v>
      </c>
      <c r="AJ11" s="116">
        <f t="shared" si="13"/>
        <v>1020</v>
      </c>
      <c r="AK11" s="116">
        <f t="shared" si="14"/>
        <v>0</v>
      </c>
      <c r="AL11" s="116">
        <f t="shared" si="15"/>
        <v>1020</v>
      </c>
      <c r="AM11" s="119">
        <f t="shared" si="16"/>
        <v>43362</v>
      </c>
      <c r="BE11" s="74" t="s">
        <v>351</v>
      </c>
      <c r="BF11" s="104" t="str">
        <f>Entidad!AB14</f>
        <v>C</v>
      </c>
      <c r="BG11" s="72"/>
      <c r="BH11" s="72"/>
      <c r="BO11" s="74" t="s">
        <v>35</v>
      </c>
      <c r="BP11" s="74" t="s">
        <v>19388</v>
      </c>
      <c r="BQ11" s="97" t="s">
        <v>19293</v>
      </c>
      <c r="BR11" s="98" t="s">
        <v>307</v>
      </c>
    </row>
    <row r="12" spans="1:80" ht="30.75" thickBot="1" x14ac:dyDescent="0.3">
      <c r="A12" s="43" t="s">
        <v>19993</v>
      </c>
      <c r="B12" s="44" t="s">
        <v>127</v>
      </c>
      <c r="C12" s="43" t="s">
        <v>19397</v>
      </c>
      <c r="D12" s="44"/>
      <c r="E12" s="43" t="s">
        <v>19994</v>
      </c>
      <c r="F12" s="43" t="s">
        <v>18231</v>
      </c>
      <c r="G12" s="43" t="s">
        <v>19335</v>
      </c>
      <c r="H12" s="46">
        <v>1.6E-2</v>
      </c>
      <c r="I12" s="47">
        <v>951</v>
      </c>
      <c r="J12" s="47">
        <v>0.01</v>
      </c>
      <c r="K12" s="47">
        <v>951</v>
      </c>
      <c r="L12" s="47">
        <v>0.01</v>
      </c>
      <c r="M12" s="43" t="s">
        <v>19953</v>
      </c>
      <c r="N12" s="48">
        <v>43350</v>
      </c>
      <c r="O12" s="44" t="s">
        <v>123</v>
      </c>
      <c r="P12" s="48"/>
      <c r="Q12" s="48"/>
      <c r="R12" s="48"/>
      <c r="S12" s="48"/>
      <c r="T12" s="43" t="s">
        <v>19995</v>
      </c>
      <c r="U12" s="43" t="s">
        <v>19996</v>
      </c>
      <c r="V12" s="43"/>
      <c r="W12" s="48"/>
      <c r="X12" s="43" t="s">
        <v>20091</v>
      </c>
      <c r="Y12" s="121" t="str">
        <f t="shared" si="2"/>
        <v>FORM-18-M_989/2018-1</v>
      </c>
      <c r="Z12" s="45" t="str">
        <f t="shared" si="3"/>
        <v>E</v>
      </c>
      <c r="AA12" s="55" t="str">
        <f t="shared" si="4"/>
        <v>ES</v>
      </c>
      <c r="AB12" s="57">
        <f t="shared" si="5"/>
        <v>2</v>
      </c>
      <c r="AC12" s="55" t="str">
        <f t="shared" si="6"/>
        <v>Exento de IGIC</v>
      </c>
      <c r="AD12" s="106" t="str">
        <f t="shared" si="7"/>
        <v>35</v>
      </c>
      <c r="AE12" s="106" t="str">
        <f t="shared" si="8"/>
        <v>E</v>
      </c>
      <c r="AF12" s="113" t="str">
        <f t="shared" si="9"/>
        <v/>
      </c>
      <c r="AG12" s="113" t="str">
        <f t="shared" si="10"/>
        <v>NO</v>
      </c>
      <c r="AH12" s="113" t="str">
        <f t="shared" si="11"/>
        <v>O</v>
      </c>
      <c r="AI12" s="113" t="str">
        <f t="shared" si="12"/>
        <v>S</v>
      </c>
      <c r="AJ12" s="116">
        <f t="shared" si="13"/>
        <v>951</v>
      </c>
      <c r="AK12" s="116">
        <f t="shared" si="14"/>
        <v>0</v>
      </c>
      <c r="AL12" s="116">
        <f t="shared" si="15"/>
        <v>951</v>
      </c>
      <c r="AM12" s="119">
        <f t="shared" si="16"/>
        <v>43350</v>
      </c>
      <c r="BO12" s="74" t="s">
        <v>36</v>
      </c>
      <c r="BP12" s="74" t="s">
        <v>19395</v>
      </c>
      <c r="BQ12" s="97" t="s">
        <v>19294</v>
      </c>
      <c r="BR12" s="98" t="s">
        <v>308</v>
      </c>
    </row>
    <row r="13" spans="1:80" x14ac:dyDescent="0.25">
      <c r="A13" s="43" t="s">
        <v>19997</v>
      </c>
      <c r="B13" s="44" t="s">
        <v>127</v>
      </c>
      <c r="C13" s="43" t="s">
        <v>19397</v>
      </c>
      <c r="D13" s="44"/>
      <c r="E13" s="43" t="s">
        <v>19998</v>
      </c>
      <c r="F13" s="43" t="s">
        <v>18231</v>
      </c>
      <c r="G13" s="43" t="s">
        <v>19335</v>
      </c>
      <c r="H13" s="46">
        <v>0.02</v>
      </c>
      <c r="I13" s="47">
        <v>1369</v>
      </c>
      <c r="J13" s="47">
        <v>0.01</v>
      </c>
      <c r="K13" s="47">
        <v>1369</v>
      </c>
      <c r="L13" s="47">
        <v>0.01</v>
      </c>
      <c r="M13" s="43" t="s">
        <v>19953</v>
      </c>
      <c r="N13" s="48">
        <v>43362</v>
      </c>
      <c r="O13" s="44" t="s">
        <v>123</v>
      </c>
      <c r="P13" s="48"/>
      <c r="Q13" s="48"/>
      <c r="R13" s="48"/>
      <c r="S13" s="48"/>
      <c r="T13" s="43" t="s">
        <v>19969</v>
      </c>
      <c r="U13" s="43" t="s">
        <v>19970</v>
      </c>
      <c r="V13" s="43"/>
      <c r="W13" s="48"/>
      <c r="X13" s="43" t="s">
        <v>20091</v>
      </c>
      <c r="Y13" s="121" t="str">
        <f t="shared" si="2"/>
        <v>FORM-18-M_357/2018-1</v>
      </c>
      <c r="Z13" s="45" t="str">
        <f t="shared" si="3"/>
        <v>E</v>
      </c>
      <c r="AA13" s="55" t="str">
        <f t="shared" si="4"/>
        <v>ES</v>
      </c>
      <c r="AB13" s="57">
        <f t="shared" si="5"/>
        <v>2</v>
      </c>
      <c r="AC13" s="55" t="str">
        <f t="shared" si="6"/>
        <v>Exento de IGIC</v>
      </c>
      <c r="AD13" s="106" t="str">
        <f t="shared" si="7"/>
        <v>35</v>
      </c>
      <c r="AE13" s="106" t="str">
        <f t="shared" si="8"/>
        <v>E</v>
      </c>
      <c r="AF13" s="113" t="str">
        <f t="shared" si="9"/>
        <v/>
      </c>
      <c r="AG13" s="113" t="str">
        <f t="shared" si="10"/>
        <v>NO</v>
      </c>
      <c r="AH13" s="113" t="str">
        <f t="shared" si="11"/>
        <v>O</v>
      </c>
      <c r="AI13" s="113" t="str">
        <f t="shared" si="12"/>
        <v>S</v>
      </c>
      <c r="AJ13" s="116">
        <f t="shared" si="13"/>
        <v>1369</v>
      </c>
      <c r="AK13" s="116">
        <f t="shared" si="14"/>
        <v>0</v>
      </c>
      <c r="AL13" s="116">
        <f t="shared" si="15"/>
        <v>1369</v>
      </c>
      <c r="AM13" s="119">
        <f t="shared" si="16"/>
        <v>43362</v>
      </c>
      <c r="BI13" s="75" t="s">
        <v>19425</v>
      </c>
      <c r="BQ13" s="97" t="s">
        <v>19295</v>
      </c>
      <c r="BR13" s="98" t="s">
        <v>309</v>
      </c>
    </row>
    <row r="14" spans="1:80" ht="30.75" thickBot="1" x14ac:dyDescent="0.3">
      <c r="A14" s="43" t="s">
        <v>19999</v>
      </c>
      <c r="B14" s="44" t="s">
        <v>127</v>
      </c>
      <c r="C14" s="43" t="s">
        <v>19397</v>
      </c>
      <c r="D14" s="44"/>
      <c r="E14" s="43" t="s">
        <v>20000</v>
      </c>
      <c r="F14" s="43" t="s">
        <v>18231</v>
      </c>
      <c r="G14" s="43" t="s">
        <v>19335</v>
      </c>
      <c r="H14" s="46">
        <v>3.4000000000000002E-2</v>
      </c>
      <c r="I14" s="47">
        <v>1875</v>
      </c>
      <c r="J14" s="47">
        <v>0.01</v>
      </c>
      <c r="K14" s="47">
        <v>1875</v>
      </c>
      <c r="L14" s="47">
        <v>0.01</v>
      </c>
      <c r="M14" s="43" t="s">
        <v>19953</v>
      </c>
      <c r="N14" s="48">
        <v>43350</v>
      </c>
      <c r="O14" s="44" t="s">
        <v>123</v>
      </c>
      <c r="P14" s="48"/>
      <c r="Q14" s="48"/>
      <c r="R14" s="48"/>
      <c r="S14" s="48"/>
      <c r="T14" s="43" t="s">
        <v>20001</v>
      </c>
      <c r="U14" s="43" t="s">
        <v>20002</v>
      </c>
      <c r="V14" s="43"/>
      <c r="W14" s="48"/>
      <c r="X14" s="43" t="s">
        <v>20091</v>
      </c>
      <c r="Y14" s="121" t="str">
        <f t="shared" si="2"/>
        <v>FORM-18-M_918/2018-1</v>
      </c>
      <c r="Z14" s="45" t="str">
        <f t="shared" si="3"/>
        <v>E</v>
      </c>
      <c r="AA14" s="55" t="str">
        <f t="shared" si="4"/>
        <v>ES</v>
      </c>
      <c r="AB14" s="57">
        <f t="shared" si="5"/>
        <v>2</v>
      </c>
      <c r="AC14" s="55" t="str">
        <f t="shared" si="6"/>
        <v>Exento de IGIC</v>
      </c>
      <c r="AD14" s="106" t="str">
        <f t="shared" si="7"/>
        <v>35</v>
      </c>
      <c r="AE14" s="106" t="str">
        <f t="shared" si="8"/>
        <v>E</v>
      </c>
      <c r="AF14" s="113" t="str">
        <f t="shared" si="9"/>
        <v/>
      </c>
      <c r="AG14" s="113" t="str">
        <f t="shared" si="10"/>
        <v>NO</v>
      </c>
      <c r="AH14" s="113" t="str">
        <f t="shared" si="11"/>
        <v>O</v>
      </c>
      <c r="AI14" s="113" t="str">
        <f t="shared" si="12"/>
        <v>S</v>
      </c>
      <c r="AJ14" s="116">
        <f t="shared" si="13"/>
        <v>1875</v>
      </c>
      <c r="AK14" s="116">
        <f t="shared" si="14"/>
        <v>0</v>
      </c>
      <c r="AL14" s="116">
        <f t="shared" si="15"/>
        <v>1875</v>
      </c>
      <c r="AM14" s="119">
        <f t="shared" si="16"/>
        <v>43350</v>
      </c>
      <c r="BI14" s="108" t="s">
        <v>123</v>
      </c>
      <c r="BQ14" s="97" t="s">
        <v>19296</v>
      </c>
      <c r="BR14" s="98" t="s">
        <v>310</v>
      </c>
      <c r="CA14" s="72"/>
    </row>
    <row r="15" spans="1:80" ht="30" x14ac:dyDescent="0.25">
      <c r="A15" s="43" t="s">
        <v>20003</v>
      </c>
      <c r="B15" s="44" t="s">
        <v>127</v>
      </c>
      <c r="C15" s="43" t="s">
        <v>19397</v>
      </c>
      <c r="D15" s="44"/>
      <c r="E15" s="43" t="s">
        <v>19958</v>
      </c>
      <c r="F15" s="43" t="s">
        <v>18231</v>
      </c>
      <c r="G15" s="43" t="s">
        <v>19335</v>
      </c>
      <c r="H15" s="46">
        <v>0.03</v>
      </c>
      <c r="I15" s="47">
        <v>1500</v>
      </c>
      <c r="J15" s="47">
        <v>0.01</v>
      </c>
      <c r="K15" s="47">
        <v>1500</v>
      </c>
      <c r="L15" s="47">
        <v>0.01</v>
      </c>
      <c r="M15" s="43" t="s">
        <v>19953</v>
      </c>
      <c r="N15" s="48">
        <v>43350</v>
      </c>
      <c r="O15" s="44" t="s">
        <v>123</v>
      </c>
      <c r="P15" s="48"/>
      <c r="Q15" s="48"/>
      <c r="R15" s="48"/>
      <c r="S15" s="48"/>
      <c r="T15" s="43" t="s">
        <v>19965</v>
      </c>
      <c r="U15" s="43" t="s">
        <v>19966</v>
      </c>
      <c r="V15" s="43"/>
      <c r="W15" s="48"/>
      <c r="X15" s="43" t="s">
        <v>20091</v>
      </c>
      <c r="Y15" s="121" t="str">
        <f t="shared" si="2"/>
        <v>FORM-18-M_441/2018-1</v>
      </c>
      <c r="Z15" s="45" t="str">
        <f t="shared" si="3"/>
        <v>E</v>
      </c>
      <c r="AA15" s="55" t="str">
        <f t="shared" si="4"/>
        <v>ES</v>
      </c>
      <c r="AB15" s="57">
        <f t="shared" si="5"/>
        <v>2</v>
      </c>
      <c r="AC15" s="55" t="str">
        <f t="shared" si="6"/>
        <v>Exento de IGIC</v>
      </c>
      <c r="AD15" s="106" t="str">
        <f t="shared" si="7"/>
        <v>35</v>
      </c>
      <c r="AE15" s="106" t="str">
        <f t="shared" si="8"/>
        <v>E</v>
      </c>
      <c r="AF15" s="113" t="str">
        <f t="shared" si="9"/>
        <v/>
      </c>
      <c r="AG15" s="113" t="str">
        <f t="shared" si="10"/>
        <v>NO</v>
      </c>
      <c r="AH15" s="113" t="str">
        <f t="shared" si="11"/>
        <v>O</v>
      </c>
      <c r="AI15" s="113" t="str">
        <f t="shared" si="12"/>
        <v>S</v>
      </c>
      <c r="AJ15" s="116">
        <f t="shared" si="13"/>
        <v>1500</v>
      </c>
      <c r="AK15" s="116">
        <f t="shared" si="14"/>
        <v>0</v>
      </c>
      <c r="AL15" s="116">
        <f t="shared" si="15"/>
        <v>1500</v>
      </c>
      <c r="AM15" s="119">
        <f t="shared" si="16"/>
        <v>43350</v>
      </c>
      <c r="BQ15" s="97" t="s">
        <v>19297</v>
      </c>
      <c r="BR15" s="98" t="s">
        <v>311</v>
      </c>
      <c r="BZ15" s="72"/>
      <c r="CA15" s="72"/>
    </row>
    <row r="16" spans="1:80" ht="30" x14ac:dyDescent="0.25">
      <c r="A16" s="43" t="s">
        <v>20004</v>
      </c>
      <c r="B16" s="44" t="s">
        <v>127</v>
      </c>
      <c r="C16" s="43" t="s">
        <v>19397</v>
      </c>
      <c r="D16" s="44"/>
      <c r="E16" s="43" t="s">
        <v>20005</v>
      </c>
      <c r="F16" s="43" t="s">
        <v>18231</v>
      </c>
      <c r="G16" s="43" t="s">
        <v>19335</v>
      </c>
      <c r="H16" s="46">
        <v>0.04</v>
      </c>
      <c r="I16" s="47">
        <v>1500</v>
      </c>
      <c r="J16" s="47">
        <v>0.01</v>
      </c>
      <c r="K16" s="47">
        <v>1500</v>
      </c>
      <c r="L16" s="47">
        <v>0.01</v>
      </c>
      <c r="M16" s="43" t="s">
        <v>19953</v>
      </c>
      <c r="N16" s="48">
        <v>43350</v>
      </c>
      <c r="O16" s="44" t="s">
        <v>123</v>
      </c>
      <c r="P16" s="48"/>
      <c r="Q16" s="48"/>
      <c r="R16" s="48"/>
      <c r="S16" s="48"/>
      <c r="T16" s="43" t="s">
        <v>19965</v>
      </c>
      <c r="U16" s="43" t="s">
        <v>19966</v>
      </c>
      <c r="V16" s="43"/>
      <c r="W16" s="48"/>
      <c r="X16" s="43" t="s">
        <v>20091</v>
      </c>
      <c r="Y16" s="121" t="str">
        <f t="shared" si="2"/>
        <v>FORM-18-M_431/2018-1</v>
      </c>
      <c r="Z16" s="45" t="str">
        <f t="shared" si="3"/>
        <v>E</v>
      </c>
      <c r="AA16" s="55" t="str">
        <f t="shared" si="4"/>
        <v>ES</v>
      </c>
      <c r="AB16" s="57">
        <f t="shared" si="5"/>
        <v>2</v>
      </c>
      <c r="AC16" s="55" t="str">
        <f t="shared" si="6"/>
        <v>Exento de IGIC</v>
      </c>
      <c r="AD16" s="106" t="str">
        <f t="shared" si="7"/>
        <v>35</v>
      </c>
      <c r="AE16" s="106" t="str">
        <f t="shared" si="8"/>
        <v>E</v>
      </c>
      <c r="AF16" s="113" t="str">
        <f t="shared" si="9"/>
        <v/>
      </c>
      <c r="AG16" s="113" t="str">
        <f t="shared" si="10"/>
        <v>NO</v>
      </c>
      <c r="AH16" s="113" t="str">
        <f t="shared" si="11"/>
        <v>O</v>
      </c>
      <c r="AI16" s="113" t="str">
        <f t="shared" si="12"/>
        <v>S</v>
      </c>
      <c r="AJ16" s="116">
        <f t="shared" si="13"/>
        <v>1500</v>
      </c>
      <c r="AK16" s="116">
        <f t="shared" si="14"/>
        <v>0</v>
      </c>
      <c r="AL16" s="116">
        <f t="shared" si="15"/>
        <v>1500</v>
      </c>
      <c r="AM16" s="119">
        <f t="shared" si="16"/>
        <v>43350</v>
      </c>
      <c r="BQ16" s="97" t="s">
        <v>19298</v>
      </c>
      <c r="BR16" s="98" t="s">
        <v>312</v>
      </c>
      <c r="BZ16" s="72"/>
      <c r="CA16" s="72"/>
    </row>
    <row r="17" spans="1:79" x14ac:dyDescent="0.25">
      <c r="A17" s="43" t="s">
        <v>20006</v>
      </c>
      <c r="B17" s="44" t="s">
        <v>127</v>
      </c>
      <c r="C17" s="43" t="s">
        <v>19397</v>
      </c>
      <c r="D17" s="44"/>
      <c r="E17" s="43" t="s">
        <v>20007</v>
      </c>
      <c r="F17" s="43" t="s">
        <v>18231</v>
      </c>
      <c r="G17" s="43" t="s">
        <v>19335</v>
      </c>
      <c r="H17" s="46">
        <v>0.03</v>
      </c>
      <c r="I17" s="47">
        <v>950</v>
      </c>
      <c r="J17" s="47">
        <v>66.5</v>
      </c>
      <c r="K17" s="47">
        <v>950</v>
      </c>
      <c r="L17" s="47">
        <v>66.5</v>
      </c>
      <c r="M17" s="43" t="s">
        <v>19953</v>
      </c>
      <c r="N17" s="48">
        <v>43362</v>
      </c>
      <c r="O17" s="44" t="s">
        <v>123</v>
      </c>
      <c r="P17" s="48"/>
      <c r="Q17" s="48"/>
      <c r="R17" s="48"/>
      <c r="S17" s="48"/>
      <c r="T17" s="43" t="s">
        <v>20008</v>
      </c>
      <c r="U17" s="43" t="s">
        <v>20009</v>
      </c>
      <c r="V17" s="43"/>
      <c r="W17" s="48"/>
      <c r="X17" s="43"/>
      <c r="Y17" s="121" t="str">
        <f t="shared" si="2"/>
        <v>FORM-18-M_993/2018-1</v>
      </c>
      <c r="Z17" s="45" t="str">
        <f t="shared" si="3"/>
        <v>E</v>
      </c>
      <c r="AA17" s="55" t="str">
        <f t="shared" si="4"/>
        <v>ES</v>
      </c>
      <c r="AB17" s="57">
        <f t="shared" si="5"/>
        <v>2</v>
      </c>
      <c r="AC17" s="55" t="str">
        <f t="shared" si="6"/>
        <v>Sin observaciones</v>
      </c>
      <c r="AD17" s="106" t="str">
        <f t="shared" si="7"/>
        <v>35</v>
      </c>
      <c r="AE17" s="106" t="str">
        <f t="shared" si="8"/>
        <v>E</v>
      </c>
      <c r="AF17" s="113" t="str">
        <f t="shared" si="9"/>
        <v/>
      </c>
      <c r="AG17" s="113" t="str">
        <f t="shared" si="10"/>
        <v>NO</v>
      </c>
      <c r="AH17" s="113" t="str">
        <f t="shared" si="11"/>
        <v>O</v>
      </c>
      <c r="AI17" s="113" t="str">
        <f t="shared" si="12"/>
        <v>S</v>
      </c>
      <c r="AJ17" s="116">
        <f t="shared" si="13"/>
        <v>1017</v>
      </c>
      <c r="AK17" s="116">
        <f t="shared" si="14"/>
        <v>0</v>
      </c>
      <c r="AL17" s="116">
        <f t="shared" si="15"/>
        <v>1017</v>
      </c>
      <c r="AM17" s="119">
        <f t="shared" si="16"/>
        <v>43362</v>
      </c>
      <c r="BQ17" s="97" t="s">
        <v>19299</v>
      </c>
      <c r="BR17" s="98" t="s">
        <v>313</v>
      </c>
      <c r="BZ17" s="72"/>
      <c r="CA17" s="72"/>
    </row>
    <row r="18" spans="1:79" x14ac:dyDescent="0.25">
      <c r="A18" s="43" t="s">
        <v>20010</v>
      </c>
      <c r="B18" s="44" t="s">
        <v>127</v>
      </c>
      <c r="C18" s="43" t="s">
        <v>19397</v>
      </c>
      <c r="D18" s="44"/>
      <c r="E18" s="43" t="s">
        <v>20011</v>
      </c>
      <c r="F18" s="43" t="s">
        <v>18231</v>
      </c>
      <c r="G18" s="43" t="s">
        <v>19335</v>
      </c>
      <c r="H18" s="46">
        <v>0.03</v>
      </c>
      <c r="I18" s="47">
        <v>950</v>
      </c>
      <c r="J18" s="47">
        <v>66.5</v>
      </c>
      <c r="K18" s="47">
        <v>950</v>
      </c>
      <c r="L18" s="47">
        <v>66.5</v>
      </c>
      <c r="M18" s="43" t="s">
        <v>19953</v>
      </c>
      <c r="N18" s="48">
        <v>43727</v>
      </c>
      <c r="O18" s="44" t="s">
        <v>123</v>
      </c>
      <c r="P18" s="48"/>
      <c r="Q18" s="48"/>
      <c r="R18" s="48"/>
      <c r="S18" s="48"/>
      <c r="T18" s="43" t="s">
        <v>20008</v>
      </c>
      <c r="U18" s="43" t="s">
        <v>20009</v>
      </c>
      <c r="V18" s="43"/>
      <c r="W18" s="48"/>
      <c r="X18" s="43"/>
      <c r="Y18" s="121" t="str">
        <f t="shared" si="2"/>
        <v>FORM-18-M_990/2018-1</v>
      </c>
      <c r="Z18" s="45" t="str">
        <f t="shared" si="3"/>
        <v>E</v>
      </c>
      <c r="AA18" s="55" t="str">
        <f t="shared" si="4"/>
        <v>ES</v>
      </c>
      <c r="AB18" s="57">
        <f t="shared" si="5"/>
        <v>2</v>
      </c>
      <c r="AC18" s="55" t="str">
        <f t="shared" si="6"/>
        <v>Sin observaciones</v>
      </c>
      <c r="AD18" s="106" t="str">
        <f t="shared" si="7"/>
        <v>35</v>
      </c>
      <c r="AE18" s="106" t="str">
        <f t="shared" si="8"/>
        <v>E</v>
      </c>
      <c r="AF18" s="113" t="str">
        <f t="shared" si="9"/>
        <v/>
      </c>
      <c r="AG18" s="113" t="str">
        <f t="shared" si="10"/>
        <v>NO</v>
      </c>
      <c r="AH18" s="113" t="str">
        <f t="shared" si="11"/>
        <v>O</v>
      </c>
      <c r="AI18" s="113" t="str">
        <f t="shared" si="12"/>
        <v>S</v>
      </c>
      <c r="AJ18" s="116">
        <f t="shared" si="13"/>
        <v>1017</v>
      </c>
      <c r="AK18" s="116">
        <f t="shared" si="14"/>
        <v>0</v>
      </c>
      <c r="AL18" s="116">
        <f t="shared" si="15"/>
        <v>1017</v>
      </c>
      <c r="AM18" s="119">
        <f t="shared" si="16"/>
        <v>43727</v>
      </c>
      <c r="BQ18" s="97" t="s">
        <v>19300</v>
      </c>
      <c r="BR18" s="98" t="s">
        <v>314</v>
      </c>
      <c r="BZ18" s="72"/>
      <c r="CA18" s="72"/>
    </row>
    <row r="19" spans="1:79" ht="45" x14ac:dyDescent="0.25">
      <c r="A19" s="43" t="s">
        <v>20012</v>
      </c>
      <c r="B19" s="44" t="s">
        <v>127</v>
      </c>
      <c r="C19" s="43" t="s">
        <v>19397</v>
      </c>
      <c r="D19" s="44"/>
      <c r="E19" s="43" t="s">
        <v>20013</v>
      </c>
      <c r="F19" s="43" t="s">
        <v>18231</v>
      </c>
      <c r="G19" s="43" t="s">
        <v>19335</v>
      </c>
      <c r="H19" s="46">
        <v>0.04</v>
      </c>
      <c r="I19" s="47">
        <v>1500</v>
      </c>
      <c r="J19" s="47">
        <v>0.01</v>
      </c>
      <c r="K19" s="47">
        <v>1500</v>
      </c>
      <c r="L19" s="47">
        <v>0.01</v>
      </c>
      <c r="M19" s="43" t="s">
        <v>19953</v>
      </c>
      <c r="N19" s="48">
        <v>43350</v>
      </c>
      <c r="O19" s="44" t="s">
        <v>123</v>
      </c>
      <c r="P19" s="48"/>
      <c r="Q19" s="48"/>
      <c r="R19" s="48"/>
      <c r="S19" s="48"/>
      <c r="T19" s="43" t="s">
        <v>19965</v>
      </c>
      <c r="U19" s="43" t="s">
        <v>19966</v>
      </c>
      <c r="V19" s="43"/>
      <c r="W19" s="48"/>
      <c r="X19" s="43" t="s">
        <v>20091</v>
      </c>
      <c r="Y19" s="121" t="str">
        <f t="shared" si="2"/>
        <v>FORM-18-M_430/2018-1</v>
      </c>
      <c r="Z19" s="45" t="str">
        <f t="shared" si="3"/>
        <v>E</v>
      </c>
      <c r="AA19" s="55" t="str">
        <f t="shared" si="4"/>
        <v>ES</v>
      </c>
      <c r="AB19" s="57">
        <f t="shared" si="5"/>
        <v>2</v>
      </c>
      <c r="AC19" s="55" t="str">
        <f t="shared" si="6"/>
        <v>Exento de IGIC</v>
      </c>
      <c r="AD19" s="106" t="str">
        <f t="shared" si="7"/>
        <v>35</v>
      </c>
      <c r="AE19" s="106" t="str">
        <f t="shared" si="8"/>
        <v>E</v>
      </c>
      <c r="AF19" s="113" t="str">
        <f t="shared" si="9"/>
        <v/>
      </c>
      <c r="AG19" s="113" t="str">
        <f t="shared" si="10"/>
        <v>NO</v>
      </c>
      <c r="AH19" s="113" t="str">
        <f t="shared" si="11"/>
        <v>O</v>
      </c>
      <c r="AI19" s="113" t="str">
        <f t="shared" si="12"/>
        <v>S</v>
      </c>
      <c r="AJ19" s="116">
        <f t="shared" si="13"/>
        <v>1500</v>
      </c>
      <c r="AK19" s="116">
        <f t="shared" si="14"/>
        <v>0</v>
      </c>
      <c r="AL19" s="116">
        <f t="shared" si="15"/>
        <v>1500</v>
      </c>
      <c r="AM19" s="119">
        <f t="shared" si="16"/>
        <v>43350</v>
      </c>
      <c r="BQ19" s="97" t="s">
        <v>19301</v>
      </c>
      <c r="BR19" s="98" t="s">
        <v>315</v>
      </c>
      <c r="BU19" s="72"/>
      <c r="BV19" s="72"/>
      <c r="BZ19" s="72"/>
      <c r="CA19" s="72"/>
    </row>
    <row r="20" spans="1:79" ht="45" x14ac:dyDescent="0.25">
      <c r="A20" s="43" t="s">
        <v>20014</v>
      </c>
      <c r="B20" s="44" t="s">
        <v>127</v>
      </c>
      <c r="C20" s="43" t="s">
        <v>19397</v>
      </c>
      <c r="D20" s="44"/>
      <c r="E20" s="43" t="s">
        <v>20015</v>
      </c>
      <c r="F20" s="43" t="s">
        <v>18231</v>
      </c>
      <c r="G20" s="43" t="s">
        <v>19335</v>
      </c>
      <c r="H20" s="46">
        <v>0.04</v>
      </c>
      <c r="I20" s="47">
        <v>4050</v>
      </c>
      <c r="J20" s="47">
        <v>0.01</v>
      </c>
      <c r="K20" s="47">
        <v>4050</v>
      </c>
      <c r="L20" s="47">
        <v>0.01</v>
      </c>
      <c r="M20" s="43" t="s">
        <v>19952</v>
      </c>
      <c r="N20" s="48">
        <v>43368</v>
      </c>
      <c r="O20" s="44" t="s">
        <v>123</v>
      </c>
      <c r="P20" s="48"/>
      <c r="Q20" s="48"/>
      <c r="R20" s="48"/>
      <c r="S20" s="48"/>
      <c r="T20" s="43" t="s">
        <v>20016</v>
      </c>
      <c r="U20" s="43" t="s">
        <v>20017</v>
      </c>
      <c r="V20" s="43"/>
      <c r="W20" s="48"/>
      <c r="X20" s="43" t="s">
        <v>20091</v>
      </c>
      <c r="Y20" s="121" t="str">
        <f t="shared" si="2"/>
        <v>FORM-18-M_1344/18-01</v>
      </c>
      <c r="Z20" s="45" t="str">
        <f t="shared" si="3"/>
        <v>E</v>
      </c>
      <c r="AA20" s="55" t="str">
        <f t="shared" si="4"/>
        <v>ES</v>
      </c>
      <c r="AB20" s="57">
        <f t="shared" si="5"/>
        <v>2</v>
      </c>
      <c r="AC20" s="55" t="str">
        <f t="shared" si="6"/>
        <v>Exento de IGIC</v>
      </c>
      <c r="AD20" s="106" t="str">
        <f t="shared" si="7"/>
        <v>35</v>
      </c>
      <c r="AE20" s="106" t="str">
        <f t="shared" si="8"/>
        <v>E</v>
      </c>
      <c r="AF20" s="113" t="str">
        <f t="shared" si="9"/>
        <v/>
      </c>
      <c r="AG20" s="113" t="str">
        <f t="shared" si="10"/>
        <v>NO</v>
      </c>
      <c r="AH20" s="113" t="str">
        <f t="shared" si="11"/>
        <v>O</v>
      </c>
      <c r="AI20" s="113" t="str">
        <f t="shared" si="12"/>
        <v>C</v>
      </c>
      <c r="AJ20" s="116">
        <f t="shared" si="13"/>
        <v>4050</v>
      </c>
      <c r="AK20" s="116">
        <f t="shared" si="14"/>
        <v>0</v>
      </c>
      <c r="AL20" s="116">
        <f t="shared" si="15"/>
        <v>4050</v>
      </c>
      <c r="AM20" s="119">
        <f t="shared" si="16"/>
        <v>43368</v>
      </c>
      <c r="BQ20" s="97" t="s">
        <v>19302</v>
      </c>
      <c r="BR20" s="98" t="s">
        <v>316</v>
      </c>
      <c r="BU20" s="72"/>
      <c r="BV20" s="72"/>
      <c r="BZ20" s="72"/>
      <c r="CA20" s="72"/>
    </row>
    <row r="21" spans="1:79" ht="30" x14ac:dyDescent="0.25">
      <c r="A21" s="43" t="s">
        <v>20018</v>
      </c>
      <c r="B21" s="44" t="s">
        <v>127</v>
      </c>
      <c r="C21" s="43" t="s">
        <v>19397</v>
      </c>
      <c r="D21" s="44"/>
      <c r="E21" s="43" t="s">
        <v>20019</v>
      </c>
      <c r="F21" s="43" t="s">
        <v>18231</v>
      </c>
      <c r="G21" s="43" t="s">
        <v>19335</v>
      </c>
      <c r="H21" s="46">
        <v>0.02</v>
      </c>
      <c r="I21" s="47">
        <v>1280.0999999999999</v>
      </c>
      <c r="J21" s="47">
        <v>89.6</v>
      </c>
      <c r="K21" s="47">
        <v>1280.0999999999999</v>
      </c>
      <c r="L21" s="47">
        <v>89.6</v>
      </c>
      <c r="M21" s="43" t="s">
        <v>19953</v>
      </c>
      <c r="N21" s="48">
        <v>43362</v>
      </c>
      <c r="O21" s="44" t="s">
        <v>123</v>
      </c>
      <c r="P21" s="48"/>
      <c r="Q21" s="48"/>
      <c r="R21" s="48"/>
      <c r="S21" s="48"/>
      <c r="T21" s="43" t="s">
        <v>19969</v>
      </c>
      <c r="U21" s="43" t="s">
        <v>19970</v>
      </c>
      <c r="V21" s="43"/>
      <c r="W21" s="48"/>
      <c r="X21" s="43"/>
      <c r="Y21" s="121" t="str">
        <f t="shared" si="2"/>
        <v>FORM-18-M_557/2018-1</v>
      </c>
      <c r="Z21" s="45" t="str">
        <f t="shared" si="3"/>
        <v>E</v>
      </c>
      <c r="AA21" s="55" t="str">
        <f t="shared" si="4"/>
        <v>ES</v>
      </c>
      <c r="AB21" s="57">
        <f t="shared" si="5"/>
        <v>2</v>
      </c>
      <c r="AC21" s="55" t="str">
        <f t="shared" si="6"/>
        <v>Sin observaciones</v>
      </c>
      <c r="AD21" s="106" t="str">
        <f t="shared" si="7"/>
        <v>35</v>
      </c>
      <c r="AE21" s="106" t="str">
        <f t="shared" si="8"/>
        <v>E</v>
      </c>
      <c r="AF21" s="113" t="str">
        <f t="shared" si="9"/>
        <v/>
      </c>
      <c r="AG21" s="113" t="str">
        <f t="shared" si="10"/>
        <v>NO</v>
      </c>
      <c r="AH21" s="113" t="str">
        <f t="shared" si="11"/>
        <v>O</v>
      </c>
      <c r="AI21" s="113" t="str">
        <f t="shared" si="12"/>
        <v>S</v>
      </c>
      <c r="AJ21" s="116">
        <f t="shared" si="13"/>
        <v>1370</v>
      </c>
      <c r="AK21" s="116">
        <f t="shared" si="14"/>
        <v>0</v>
      </c>
      <c r="AL21" s="116">
        <f t="shared" si="15"/>
        <v>1370</v>
      </c>
      <c r="AM21" s="119">
        <f t="shared" si="16"/>
        <v>43362</v>
      </c>
      <c r="BQ21" s="97" t="s">
        <v>19303</v>
      </c>
      <c r="BR21" s="98" t="s">
        <v>317</v>
      </c>
    </row>
    <row r="22" spans="1:79" x14ac:dyDescent="0.25">
      <c r="A22" s="43" t="s">
        <v>20020</v>
      </c>
      <c r="B22" s="44" t="s">
        <v>127</v>
      </c>
      <c r="C22" s="43" t="s">
        <v>19397</v>
      </c>
      <c r="D22" s="44"/>
      <c r="E22" s="43" t="s">
        <v>20021</v>
      </c>
      <c r="F22" s="43" t="s">
        <v>18231</v>
      </c>
      <c r="G22" s="43" t="s">
        <v>19335</v>
      </c>
      <c r="H22" s="46">
        <v>0.03</v>
      </c>
      <c r="I22" s="47">
        <v>1440</v>
      </c>
      <c r="J22" s="47">
        <v>0.01</v>
      </c>
      <c r="K22" s="47">
        <v>1440</v>
      </c>
      <c r="L22" s="47">
        <v>0.01</v>
      </c>
      <c r="M22" s="43" t="s">
        <v>19952</v>
      </c>
      <c r="N22" s="48">
        <v>43362</v>
      </c>
      <c r="O22" s="44" t="s">
        <v>123</v>
      </c>
      <c r="P22" s="48"/>
      <c r="Q22" s="48"/>
      <c r="R22" s="48"/>
      <c r="S22" s="48"/>
      <c r="T22" s="43" t="s">
        <v>20022</v>
      </c>
      <c r="U22" s="43" t="s">
        <v>20023</v>
      </c>
      <c r="V22" s="43"/>
      <c r="W22" s="48"/>
      <c r="X22" s="43" t="s">
        <v>20091</v>
      </c>
      <c r="Y22" s="121" t="str">
        <f t="shared" si="2"/>
        <v>FORM-18-M_558/2018-1</v>
      </c>
      <c r="Z22" s="45" t="str">
        <f t="shared" si="3"/>
        <v>E</v>
      </c>
      <c r="AA22" s="55" t="str">
        <f t="shared" si="4"/>
        <v>ES</v>
      </c>
      <c r="AB22" s="57">
        <f t="shared" si="5"/>
        <v>2</v>
      </c>
      <c r="AC22" s="55" t="str">
        <f t="shared" si="6"/>
        <v>Exento de IGIC</v>
      </c>
      <c r="AD22" s="106" t="str">
        <f t="shared" si="7"/>
        <v>35</v>
      </c>
      <c r="AE22" s="106" t="str">
        <f t="shared" si="8"/>
        <v>E</v>
      </c>
      <c r="AF22" s="113" t="str">
        <f t="shared" si="9"/>
        <v/>
      </c>
      <c r="AG22" s="113" t="str">
        <f t="shared" si="10"/>
        <v>NO</v>
      </c>
      <c r="AH22" s="113" t="str">
        <f t="shared" si="11"/>
        <v>O</v>
      </c>
      <c r="AI22" s="113" t="str">
        <f t="shared" si="12"/>
        <v>C</v>
      </c>
      <c r="AJ22" s="116">
        <f t="shared" si="13"/>
        <v>1440</v>
      </c>
      <c r="AK22" s="116">
        <f t="shared" si="14"/>
        <v>0</v>
      </c>
      <c r="AL22" s="116">
        <f t="shared" si="15"/>
        <v>1440</v>
      </c>
      <c r="AM22" s="119">
        <f t="shared" si="16"/>
        <v>43362</v>
      </c>
      <c r="BQ22" s="97" t="s">
        <v>19305</v>
      </c>
      <c r="BR22" s="98" t="s">
        <v>19304</v>
      </c>
    </row>
    <row r="23" spans="1:79" x14ac:dyDescent="0.25">
      <c r="A23" s="43" t="s">
        <v>20024</v>
      </c>
      <c r="B23" s="44" t="s">
        <v>127</v>
      </c>
      <c r="C23" s="43" t="s">
        <v>19397</v>
      </c>
      <c r="D23" s="44"/>
      <c r="E23" s="43" t="s">
        <v>20025</v>
      </c>
      <c r="F23" s="43" t="s">
        <v>18231</v>
      </c>
      <c r="G23" s="43" t="s">
        <v>19335</v>
      </c>
      <c r="H23" s="46">
        <v>0.03</v>
      </c>
      <c r="I23" s="47">
        <v>1120</v>
      </c>
      <c r="J23" s="47">
        <v>0.01</v>
      </c>
      <c r="K23" s="47">
        <v>1120</v>
      </c>
      <c r="L23" s="47">
        <v>0.01</v>
      </c>
      <c r="M23" s="43" t="s">
        <v>19953</v>
      </c>
      <c r="N23" s="48">
        <v>43715</v>
      </c>
      <c r="O23" s="44" t="s">
        <v>123</v>
      </c>
      <c r="P23" s="48"/>
      <c r="Q23" s="48"/>
      <c r="R23" s="48"/>
      <c r="S23" s="48"/>
      <c r="T23" s="43" t="s">
        <v>20026</v>
      </c>
      <c r="U23" s="43" t="s">
        <v>20027</v>
      </c>
      <c r="V23" s="43"/>
      <c r="W23" s="48"/>
      <c r="X23" s="43" t="s">
        <v>20091</v>
      </c>
      <c r="Y23" s="121" t="str">
        <f t="shared" si="2"/>
        <v>FORM-18-M_115/2018-1</v>
      </c>
      <c r="Z23" s="45" t="str">
        <f t="shared" si="3"/>
        <v>E</v>
      </c>
      <c r="AA23" s="55" t="str">
        <f t="shared" si="4"/>
        <v>ES</v>
      </c>
      <c r="AB23" s="57">
        <f t="shared" si="5"/>
        <v>2</v>
      </c>
      <c r="AC23" s="55" t="str">
        <f t="shared" si="6"/>
        <v>Exento de IGIC</v>
      </c>
      <c r="AD23" s="106" t="str">
        <f t="shared" si="7"/>
        <v>35</v>
      </c>
      <c r="AE23" s="106" t="str">
        <f t="shared" si="8"/>
        <v>E</v>
      </c>
      <c r="AF23" s="113" t="str">
        <f t="shared" si="9"/>
        <v/>
      </c>
      <c r="AG23" s="113" t="str">
        <f t="shared" si="10"/>
        <v>NO</v>
      </c>
      <c r="AH23" s="113" t="str">
        <f t="shared" si="11"/>
        <v>O</v>
      </c>
      <c r="AI23" s="113" t="str">
        <f t="shared" si="12"/>
        <v>S</v>
      </c>
      <c r="AJ23" s="116">
        <f t="shared" si="13"/>
        <v>1120</v>
      </c>
      <c r="AK23" s="116">
        <f t="shared" si="14"/>
        <v>0</v>
      </c>
      <c r="AL23" s="116">
        <f t="shared" si="15"/>
        <v>1120</v>
      </c>
      <c r="AM23" s="119">
        <f t="shared" si="16"/>
        <v>43715</v>
      </c>
      <c r="BQ23" s="97" t="s">
        <v>19307</v>
      </c>
      <c r="BR23" s="98" t="s">
        <v>19306</v>
      </c>
    </row>
    <row r="24" spans="1:79" ht="45" x14ac:dyDescent="0.25">
      <c r="A24" s="43" t="s">
        <v>20028</v>
      </c>
      <c r="B24" s="44" t="s">
        <v>127</v>
      </c>
      <c r="C24" s="43" t="s">
        <v>19397</v>
      </c>
      <c r="D24" s="44"/>
      <c r="E24" s="43" t="s">
        <v>20029</v>
      </c>
      <c r="F24" s="43" t="s">
        <v>18231</v>
      </c>
      <c r="G24" s="43" t="s">
        <v>19335</v>
      </c>
      <c r="H24" s="46">
        <v>0.04</v>
      </c>
      <c r="I24" s="47">
        <v>1330</v>
      </c>
      <c r="J24" s="47">
        <v>0.01</v>
      </c>
      <c r="K24" s="47">
        <v>1330</v>
      </c>
      <c r="L24" s="47">
        <v>0.01</v>
      </c>
      <c r="M24" s="43" t="s">
        <v>19952</v>
      </c>
      <c r="N24" s="48">
        <v>43368</v>
      </c>
      <c r="O24" s="44" t="s">
        <v>123</v>
      </c>
      <c r="P24" s="48"/>
      <c r="Q24" s="48"/>
      <c r="R24" s="48"/>
      <c r="S24" s="48"/>
      <c r="T24" s="43" t="s">
        <v>20030</v>
      </c>
      <c r="U24" s="43" t="s">
        <v>20031</v>
      </c>
      <c r="V24" s="43"/>
      <c r="W24" s="48"/>
      <c r="X24" s="43" t="s">
        <v>20091</v>
      </c>
      <c r="Y24" s="121" t="str">
        <f t="shared" si="2"/>
        <v>FORM-18-M_842/2018-1</v>
      </c>
      <c r="Z24" s="45" t="str">
        <f t="shared" si="3"/>
        <v>E</v>
      </c>
      <c r="AA24" s="55" t="str">
        <f t="shared" si="4"/>
        <v>ES</v>
      </c>
      <c r="AB24" s="57">
        <f t="shared" si="5"/>
        <v>2</v>
      </c>
      <c r="AC24" s="55" t="str">
        <f t="shared" si="6"/>
        <v>Exento de IGIC</v>
      </c>
      <c r="AD24" s="106" t="str">
        <f t="shared" si="7"/>
        <v>35</v>
      </c>
      <c r="AE24" s="106" t="str">
        <f t="shared" si="8"/>
        <v>E</v>
      </c>
      <c r="AF24" s="113" t="str">
        <f t="shared" si="9"/>
        <v/>
      </c>
      <c r="AG24" s="113" t="str">
        <f t="shared" si="10"/>
        <v>NO</v>
      </c>
      <c r="AH24" s="113" t="str">
        <f t="shared" si="11"/>
        <v>O</v>
      </c>
      <c r="AI24" s="113" t="str">
        <f t="shared" si="12"/>
        <v>C</v>
      </c>
      <c r="AJ24" s="116">
        <f t="shared" si="13"/>
        <v>1330</v>
      </c>
      <c r="AK24" s="116">
        <f t="shared" si="14"/>
        <v>0</v>
      </c>
      <c r="AL24" s="116">
        <f t="shared" si="15"/>
        <v>1330</v>
      </c>
      <c r="AM24" s="119">
        <f t="shared" si="16"/>
        <v>43368</v>
      </c>
      <c r="BQ24" s="97" t="s">
        <v>19309</v>
      </c>
      <c r="BR24" s="98" t="s">
        <v>19308</v>
      </c>
    </row>
    <row r="25" spans="1:79" ht="30" x14ac:dyDescent="0.25">
      <c r="A25" s="43" t="s">
        <v>20032</v>
      </c>
      <c r="B25" s="44" t="s">
        <v>127</v>
      </c>
      <c r="C25" s="43" t="s">
        <v>19397</v>
      </c>
      <c r="D25" s="44"/>
      <c r="E25" s="43" t="s">
        <v>20033</v>
      </c>
      <c r="F25" s="43" t="s">
        <v>18231</v>
      </c>
      <c r="G25" s="43" t="s">
        <v>19335</v>
      </c>
      <c r="H25" s="46">
        <v>0.03</v>
      </c>
      <c r="I25" s="47">
        <v>1825</v>
      </c>
      <c r="J25" s="47">
        <v>0.01</v>
      </c>
      <c r="K25" s="47">
        <v>1825</v>
      </c>
      <c r="L25" s="47">
        <v>0.01</v>
      </c>
      <c r="M25" s="43" t="s">
        <v>19953</v>
      </c>
      <c r="N25" s="48">
        <v>43362</v>
      </c>
      <c r="O25" s="44" t="s">
        <v>123</v>
      </c>
      <c r="P25" s="48"/>
      <c r="Q25" s="48"/>
      <c r="R25" s="48"/>
      <c r="S25" s="48"/>
      <c r="T25" s="43" t="s">
        <v>20001</v>
      </c>
      <c r="U25" s="43" t="s">
        <v>20002</v>
      </c>
      <c r="V25" s="43"/>
      <c r="W25" s="48"/>
      <c r="X25" s="43" t="s">
        <v>20091</v>
      </c>
      <c r="Y25" s="121" t="str">
        <f t="shared" si="2"/>
        <v>FORM-18-M_994/2018-1</v>
      </c>
      <c r="Z25" s="45" t="str">
        <f t="shared" si="3"/>
        <v>E</v>
      </c>
      <c r="AA25" s="55" t="str">
        <f t="shared" si="4"/>
        <v>ES</v>
      </c>
      <c r="AB25" s="57">
        <f t="shared" si="5"/>
        <v>2</v>
      </c>
      <c r="AC25" s="55" t="str">
        <f t="shared" si="6"/>
        <v>Exento de IGIC</v>
      </c>
      <c r="AD25" s="106" t="str">
        <f t="shared" si="7"/>
        <v>35</v>
      </c>
      <c r="AE25" s="106" t="str">
        <f t="shared" si="8"/>
        <v>E</v>
      </c>
      <c r="AF25" s="113" t="str">
        <f t="shared" si="9"/>
        <v/>
      </c>
      <c r="AG25" s="113" t="str">
        <f t="shared" si="10"/>
        <v>NO</v>
      </c>
      <c r="AH25" s="113" t="str">
        <f t="shared" si="11"/>
        <v>O</v>
      </c>
      <c r="AI25" s="113" t="str">
        <f t="shared" si="12"/>
        <v>S</v>
      </c>
      <c r="AJ25" s="116">
        <f t="shared" si="13"/>
        <v>1825</v>
      </c>
      <c r="AK25" s="116">
        <f t="shared" si="14"/>
        <v>0</v>
      </c>
      <c r="AL25" s="116">
        <f t="shared" si="15"/>
        <v>1825</v>
      </c>
      <c r="AM25" s="119">
        <f t="shared" si="16"/>
        <v>43362</v>
      </c>
      <c r="BQ25" s="97" t="s">
        <v>19311</v>
      </c>
      <c r="BR25" s="98" t="s">
        <v>19310</v>
      </c>
    </row>
    <row r="26" spans="1:79" ht="45" x14ac:dyDescent="0.25">
      <c r="A26" s="43" t="s">
        <v>20034</v>
      </c>
      <c r="B26" s="44" t="s">
        <v>127</v>
      </c>
      <c r="C26" s="43" t="s">
        <v>19397</v>
      </c>
      <c r="D26" s="44"/>
      <c r="E26" s="43" t="s">
        <v>20035</v>
      </c>
      <c r="F26" s="43" t="s">
        <v>18231</v>
      </c>
      <c r="G26" s="43" t="s">
        <v>19335</v>
      </c>
      <c r="H26" s="46">
        <v>0.01</v>
      </c>
      <c r="I26" s="47">
        <v>360</v>
      </c>
      <c r="J26" s="47">
        <v>25.2</v>
      </c>
      <c r="K26" s="47">
        <v>360</v>
      </c>
      <c r="L26" s="47">
        <v>25.2</v>
      </c>
      <c r="M26" s="43" t="s">
        <v>19953</v>
      </c>
      <c r="N26" s="48">
        <v>43368</v>
      </c>
      <c r="O26" s="44" t="s">
        <v>123</v>
      </c>
      <c r="P26" s="48"/>
      <c r="Q26" s="48"/>
      <c r="R26" s="48"/>
      <c r="S26" s="48"/>
      <c r="T26" s="43" t="s">
        <v>20036</v>
      </c>
      <c r="U26" s="43" t="s">
        <v>20037</v>
      </c>
      <c r="V26" s="43"/>
      <c r="W26" s="48"/>
      <c r="X26" s="43"/>
      <c r="Y26" s="121" t="str">
        <f t="shared" si="2"/>
        <v>FORM-18-M_361/2018-1</v>
      </c>
      <c r="Z26" s="45" t="str">
        <f t="shared" si="3"/>
        <v>E</v>
      </c>
      <c r="AA26" s="55" t="str">
        <f t="shared" si="4"/>
        <v>ES</v>
      </c>
      <c r="AB26" s="57">
        <f t="shared" si="5"/>
        <v>2</v>
      </c>
      <c r="AC26" s="55" t="str">
        <f t="shared" si="6"/>
        <v>Sin observaciones</v>
      </c>
      <c r="AD26" s="106" t="str">
        <f t="shared" si="7"/>
        <v>35</v>
      </c>
      <c r="AE26" s="106" t="str">
        <f t="shared" si="8"/>
        <v>E</v>
      </c>
      <c r="AF26" s="113" t="str">
        <f t="shared" si="9"/>
        <v/>
      </c>
      <c r="AG26" s="113" t="str">
        <f t="shared" si="10"/>
        <v>NO</v>
      </c>
      <c r="AH26" s="113" t="str">
        <f t="shared" si="11"/>
        <v>O</v>
      </c>
      <c r="AI26" s="113" t="str">
        <f t="shared" si="12"/>
        <v>S</v>
      </c>
      <c r="AJ26" s="116">
        <f t="shared" si="13"/>
        <v>385</v>
      </c>
      <c r="AK26" s="116">
        <f t="shared" si="14"/>
        <v>0</v>
      </c>
      <c r="AL26" s="116">
        <f t="shared" si="15"/>
        <v>385</v>
      </c>
      <c r="AM26" s="119">
        <f t="shared" si="16"/>
        <v>43368</v>
      </c>
      <c r="BQ26" s="97" t="s">
        <v>19313</v>
      </c>
      <c r="BR26" s="98" t="s">
        <v>19312</v>
      </c>
    </row>
    <row r="27" spans="1:79" ht="30" x14ac:dyDescent="0.25">
      <c r="A27" s="43" t="s">
        <v>20038</v>
      </c>
      <c r="B27" s="44" t="s">
        <v>127</v>
      </c>
      <c r="C27" s="43" t="s">
        <v>19397</v>
      </c>
      <c r="D27" s="44"/>
      <c r="E27" s="43" t="s">
        <v>20039</v>
      </c>
      <c r="F27" s="43" t="s">
        <v>18231</v>
      </c>
      <c r="G27" s="43" t="s">
        <v>19335</v>
      </c>
      <c r="H27" s="46">
        <v>0.01</v>
      </c>
      <c r="I27" s="47">
        <v>716.1</v>
      </c>
      <c r="J27" s="47">
        <v>53.9</v>
      </c>
      <c r="K27" s="47">
        <v>716.1</v>
      </c>
      <c r="L27" s="47">
        <v>53.9</v>
      </c>
      <c r="M27" s="43" t="s">
        <v>19953</v>
      </c>
      <c r="N27" s="48">
        <v>43390</v>
      </c>
      <c r="O27" s="44" t="s">
        <v>123</v>
      </c>
      <c r="P27" s="48"/>
      <c r="Q27" s="48"/>
      <c r="R27" s="48"/>
      <c r="S27" s="48"/>
      <c r="T27" s="43" t="s">
        <v>20040</v>
      </c>
      <c r="U27" s="43" t="s">
        <v>20041</v>
      </c>
      <c r="V27" s="43"/>
      <c r="W27" s="48"/>
      <c r="X27" s="43"/>
      <c r="Y27" s="121" t="str">
        <f t="shared" si="2"/>
        <v>FORM-18-M_1342/18-01</v>
      </c>
      <c r="Z27" s="45" t="str">
        <f t="shared" si="3"/>
        <v>E</v>
      </c>
      <c r="AA27" s="55" t="str">
        <f t="shared" si="4"/>
        <v>ES</v>
      </c>
      <c r="AB27" s="57">
        <f t="shared" si="5"/>
        <v>2</v>
      </c>
      <c r="AC27" s="55" t="str">
        <f t="shared" si="6"/>
        <v>Sin observaciones</v>
      </c>
      <c r="AD27" s="106" t="str">
        <f t="shared" si="7"/>
        <v>35</v>
      </c>
      <c r="AE27" s="106" t="str">
        <f t="shared" si="8"/>
        <v>E</v>
      </c>
      <c r="AF27" s="113" t="str">
        <f t="shared" si="9"/>
        <v/>
      </c>
      <c r="AG27" s="113" t="str">
        <f t="shared" si="10"/>
        <v>NO</v>
      </c>
      <c r="AH27" s="113" t="str">
        <f t="shared" si="11"/>
        <v>O</v>
      </c>
      <c r="AI27" s="113" t="str">
        <f t="shared" si="12"/>
        <v>S</v>
      </c>
      <c r="AJ27" s="116">
        <f t="shared" si="13"/>
        <v>770</v>
      </c>
      <c r="AK27" s="116">
        <f t="shared" si="14"/>
        <v>0</v>
      </c>
      <c r="AL27" s="116">
        <f t="shared" si="15"/>
        <v>770</v>
      </c>
      <c r="AM27" s="119">
        <f t="shared" si="16"/>
        <v>43390</v>
      </c>
      <c r="BQ27" s="97" t="s">
        <v>19315</v>
      </c>
      <c r="BR27" s="98" t="s">
        <v>19314</v>
      </c>
    </row>
    <row r="28" spans="1:79" x14ac:dyDescent="0.25">
      <c r="A28" s="43" t="s">
        <v>20054</v>
      </c>
      <c r="B28" s="44" t="s">
        <v>127</v>
      </c>
      <c r="C28" s="43" t="s">
        <v>19397</v>
      </c>
      <c r="D28" s="44"/>
      <c r="E28" s="43" t="s">
        <v>20090</v>
      </c>
      <c r="F28" s="43" t="s">
        <v>18231</v>
      </c>
      <c r="G28" s="43" t="s">
        <v>19335</v>
      </c>
      <c r="H28" s="46">
        <v>0.03</v>
      </c>
      <c r="I28" s="47">
        <v>1000</v>
      </c>
      <c r="J28" s="47">
        <v>0.01</v>
      </c>
      <c r="K28" s="47">
        <v>1000</v>
      </c>
      <c r="L28" s="47">
        <v>0.01</v>
      </c>
      <c r="M28" s="43" t="s">
        <v>19953</v>
      </c>
      <c r="N28" s="48">
        <v>43368</v>
      </c>
      <c r="O28" s="44" t="s">
        <v>123</v>
      </c>
      <c r="P28" s="48"/>
      <c r="Q28" s="48"/>
      <c r="R28" s="48"/>
      <c r="S28" s="48"/>
      <c r="T28" s="43" t="s">
        <v>20055</v>
      </c>
      <c r="U28" s="43" t="s">
        <v>20056</v>
      </c>
      <c r="V28" s="43"/>
      <c r="W28" s="48"/>
      <c r="X28" s="43" t="s">
        <v>20091</v>
      </c>
      <c r="Y28" s="121" t="str">
        <f t="shared" si="2"/>
        <v>FORM-18-M_531/2018-1</v>
      </c>
      <c r="Z28" s="45" t="str">
        <f t="shared" si="3"/>
        <v>E</v>
      </c>
      <c r="AA28" s="55" t="str">
        <f t="shared" si="4"/>
        <v>ES</v>
      </c>
      <c r="AB28" s="57">
        <f t="shared" si="5"/>
        <v>2</v>
      </c>
      <c r="AC28" s="55" t="str">
        <f t="shared" si="6"/>
        <v>Exento de IGIC</v>
      </c>
      <c r="AD28" s="106" t="str">
        <f t="shared" si="7"/>
        <v>35</v>
      </c>
      <c r="AE28" s="106" t="str">
        <f t="shared" si="8"/>
        <v>E</v>
      </c>
      <c r="AF28" s="113" t="str">
        <f t="shared" si="9"/>
        <v/>
      </c>
      <c r="AG28" s="113" t="str">
        <f t="shared" si="10"/>
        <v>NO</v>
      </c>
      <c r="AH28" s="113" t="str">
        <f t="shared" si="11"/>
        <v>O</v>
      </c>
      <c r="AI28" s="113" t="str">
        <f t="shared" si="12"/>
        <v>S</v>
      </c>
      <c r="AJ28" s="116">
        <f t="shared" si="13"/>
        <v>1000</v>
      </c>
      <c r="AK28" s="116">
        <f t="shared" si="14"/>
        <v>0</v>
      </c>
      <c r="AL28" s="116">
        <f t="shared" si="15"/>
        <v>1000</v>
      </c>
      <c r="AM28" s="119">
        <f t="shared" si="16"/>
        <v>43368</v>
      </c>
      <c r="BQ28" s="97" t="s">
        <v>19317</v>
      </c>
      <c r="BR28" s="98" t="s">
        <v>19316</v>
      </c>
    </row>
    <row r="29" spans="1:79" ht="30" x14ac:dyDescent="0.25">
      <c r="A29" s="43" t="s">
        <v>20052</v>
      </c>
      <c r="B29" s="44" t="s">
        <v>127</v>
      </c>
      <c r="C29" s="43" t="s">
        <v>19397</v>
      </c>
      <c r="D29" s="44"/>
      <c r="E29" s="43" t="s">
        <v>20053</v>
      </c>
      <c r="F29" s="43" t="s">
        <v>18231</v>
      </c>
      <c r="G29" s="43" t="s">
        <v>19335</v>
      </c>
      <c r="H29" s="46">
        <v>2.7E-2</v>
      </c>
      <c r="I29" s="47">
        <v>2000</v>
      </c>
      <c r="J29" s="47">
        <v>0.01</v>
      </c>
      <c r="K29" s="47">
        <v>2000</v>
      </c>
      <c r="L29" s="47">
        <v>0.01</v>
      </c>
      <c r="M29" s="43" t="s">
        <v>19953</v>
      </c>
      <c r="N29" s="48">
        <v>43370</v>
      </c>
      <c r="O29" s="44" t="s">
        <v>123</v>
      </c>
      <c r="P29" s="48"/>
      <c r="Q29" s="48"/>
      <c r="R29" s="48"/>
      <c r="S29" s="48"/>
      <c r="T29" s="43" t="s">
        <v>20050</v>
      </c>
      <c r="U29" s="43" t="s">
        <v>20051</v>
      </c>
      <c r="V29" s="43"/>
      <c r="W29" s="48"/>
      <c r="X29" s="43" t="s">
        <v>20091</v>
      </c>
      <c r="Y29" s="121" t="str">
        <f t="shared" si="2"/>
        <v>FORM-18-M_403/2018-1</v>
      </c>
      <c r="Z29" s="45" t="str">
        <f t="shared" si="3"/>
        <v>E</v>
      </c>
      <c r="AA29" s="55" t="str">
        <f t="shared" si="4"/>
        <v>ES</v>
      </c>
      <c r="AB29" s="57">
        <f t="shared" si="5"/>
        <v>2</v>
      </c>
      <c r="AC29" s="55" t="str">
        <f t="shared" si="6"/>
        <v>Exento de IGIC</v>
      </c>
      <c r="AD29" s="106" t="str">
        <f t="shared" si="7"/>
        <v>35</v>
      </c>
      <c r="AE29" s="106" t="str">
        <f t="shared" si="8"/>
        <v>E</v>
      </c>
      <c r="AF29" s="113" t="str">
        <f t="shared" si="9"/>
        <v/>
      </c>
      <c r="AG29" s="113" t="str">
        <f t="shared" si="10"/>
        <v>NO</v>
      </c>
      <c r="AH29" s="113" t="str">
        <f t="shared" si="11"/>
        <v>O</v>
      </c>
      <c r="AI29" s="113" t="str">
        <f t="shared" si="12"/>
        <v>S</v>
      </c>
      <c r="AJ29" s="116">
        <f t="shared" si="13"/>
        <v>2000</v>
      </c>
      <c r="AK29" s="116">
        <f t="shared" si="14"/>
        <v>0</v>
      </c>
      <c r="AL29" s="116">
        <f t="shared" si="15"/>
        <v>2000</v>
      </c>
      <c r="AM29" s="119">
        <f t="shared" si="16"/>
        <v>43370</v>
      </c>
      <c r="BQ29" s="97" t="s">
        <v>19319</v>
      </c>
      <c r="BR29" s="98" t="s">
        <v>19318</v>
      </c>
    </row>
    <row r="30" spans="1:79" x14ac:dyDescent="0.25">
      <c r="A30" s="43" t="s">
        <v>20048</v>
      </c>
      <c r="B30" s="44" t="s">
        <v>127</v>
      </c>
      <c r="C30" s="43" t="s">
        <v>19397</v>
      </c>
      <c r="D30" s="44"/>
      <c r="E30" s="43" t="s">
        <v>20049</v>
      </c>
      <c r="F30" s="43" t="s">
        <v>18231</v>
      </c>
      <c r="G30" s="43" t="s">
        <v>19335</v>
      </c>
      <c r="H30" s="46">
        <v>0.05</v>
      </c>
      <c r="I30" s="47">
        <v>2700</v>
      </c>
      <c r="J30" s="47">
        <v>0.01</v>
      </c>
      <c r="K30" s="47">
        <v>2700</v>
      </c>
      <c r="L30" s="47">
        <v>0.01</v>
      </c>
      <c r="M30" s="43" t="s">
        <v>19953</v>
      </c>
      <c r="N30" s="48">
        <v>43350</v>
      </c>
      <c r="O30" s="44" t="s">
        <v>123</v>
      </c>
      <c r="P30" s="48"/>
      <c r="Q30" s="48"/>
      <c r="R30" s="48"/>
      <c r="S30" s="48"/>
      <c r="T30" s="43" t="s">
        <v>20050</v>
      </c>
      <c r="U30" s="43" t="s">
        <v>20051</v>
      </c>
      <c r="V30" s="43"/>
      <c r="W30" s="48"/>
      <c r="X30" s="43" t="s">
        <v>20091</v>
      </c>
      <c r="Y30" s="121" t="str">
        <f t="shared" si="2"/>
        <v>FORM-18-M_233/2018-1</v>
      </c>
      <c r="Z30" s="45" t="str">
        <f t="shared" si="3"/>
        <v>E</v>
      </c>
      <c r="AA30" s="55" t="str">
        <f t="shared" si="4"/>
        <v>ES</v>
      </c>
      <c r="AB30" s="57">
        <f t="shared" si="5"/>
        <v>2</v>
      </c>
      <c r="AC30" s="55" t="str">
        <f t="shared" si="6"/>
        <v>Exento de IGIC</v>
      </c>
      <c r="AD30" s="106" t="str">
        <f t="shared" si="7"/>
        <v>35</v>
      </c>
      <c r="AE30" s="106" t="str">
        <f t="shared" si="8"/>
        <v>E</v>
      </c>
      <c r="AF30" s="113" t="str">
        <f t="shared" si="9"/>
        <v/>
      </c>
      <c r="AG30" s="113" t="str">
        <f t="shared" si="10"/>
        <v>NO</v>
      </c>
      <c r="AH30" s="113" t="str">
        <f t="shared" si="11"/>
        <v>O</v>
      </c>
      <c r="AI30" s="113" t="str">
        <f t="shared" si="12"/>
        <v>S</v>
      </c>
      <c r="AJ30" s="116">
        <f t="shared" si="13"/>
        <v>2700</v>
      </c>
      <c r="AK30" s="116">
        <f t="shared" si="14"/>
        <v>0</v>
      </c>
      <c r="AL30" s="116">
        <f t="shared" si="15"/>
        <v>2700</v>
      </c>
      <c r="AM30" s="119">
        <f t="shared" si="16"/>
        <v>43350</v>
      </c>
      <c r="BQ30" s="97" t="s">
        <v>19321</v>
      </c>
      <c r="BR30" s="98" t="s">
        <v>19320</v>
      </c>
    </row>
    <row r="31" spans="1:79" ht="45" x14ac:dyDescent="0.25">
      <c r="A31" s="43" t="s">
        <v>20057</v>
      </c>
      <c r="B31" s="44" t="s">
        <v>127</v>
      </c>
      <c r="C31" s="43" t="s">
        <v>19397</v>
      </c>
      <c r="D31" s="44"/>
      <c r="E31" s="43" t="s">
        <v>20058</v>
      </c>
      <c r="F31" s="43" t="s">
        <v>18231</v>
      </c>
      <c r="G31" s="43" t="s">
        <v>19335</v>
      </c>
      <c r="H31" s="46">
        <v>0.03</v>
      </c>
      <c r="I31" s="47">
        <v>3000</v>
      </c>
      <c r="J31" s="47">
        <v>0.01</v>
      </c>
      <c r="K31" s="47">
        <v>3000</v>
      </c>
      <c r="L31" s="47">
        <v>0.01</v>
      </c>
      <c r="M31" s="43" t="s">
        <v>19953</v>
      </c>
      <c r="N31" s="48">
        <v>43350</v>
      </c>
      <c r="O31" s="44" t="s">
        <v>123</v>
      </c>
      <c r="P31" s="48"/>
      <c r="Q31" s="48"/>
      <c r="R31" s="48"/>
      <c r="S31" s="48"/>
      <c r="T31" s="43" t="s">
        <v>20059</v>
      </c>
      <c r="U31" s="43" t="s">
        <v>20060</v>
      </c>
      <c r="V31" s="43"/>
      <c r="W31" s="48"/>
      <c r="X31" s="43" t="s">
        <v>20091</v>
      </c>
      <c r="Y31" s="121" t="str">
        <f t="shared" si="2"/>
        <v>FORM-18-M_276/2018-1</v>
      </c>
      <c r="Z31" s="45" t="str">
        <f t="shared" si="3"/>
        <v>E</v>
      </c>
      <c r="AA31" s="55" t="str">
        <f t="shared" si="4"/>
        <v>ES</v>
      </c>
      <c r="AB31" s="57">
        <f t="shared" si="5"/>
        <v>2</v>
      </c>
      <c r="AC31" s="55" t="str">
        <f t="shared" si="6"/>
        <v>Exento de IGIC</v>
      </c>
      <c r="AD31" s="106" t="str">
        <f t="shared" si="7"/>
        <v>35</v>
      </c>
      <c r="AE31" s="106" t="str">
        <f t="shared" si="8"/>
        <v>E</v>
      </c>
      <c r="AF31" s="113" t="str">
        <f t="shared" si="9"/>
        <v/>
      </c>
      <c r="AG31" s="113" t="str">
        <f t="shared" si="10"/>
        <v>NO</v>
      </c>
      <c r="AH31" s="113" t="str">
        <f t="shared" si="11"/>
        <v>O</v>
      </c>
      <c r="AI31" s="113" t="str">
        <f t="shared" si="12"/>
        <v>S</v>
      </c>
      <c r="AJ31" s="116">
        <f t="shared" si="13"/>
        <v>3000</v>
      </c>
      <c r="AK31" s="116">
        <f t="shared" si="14"/>
        <v>0</v>
      </c>
      <c r="AL31" s="116">
        <f t="shared" si="15"/>
        <v>3000</v>
      </c>
      <c r="AM31" s="119">
        <f t="shared" si="16"/>
        <v>43350</v>
      </c>
      <c r="BQ31" s="97" t="s">
        <v>19323</v>
      </c>
      <c r="BR31" s="98" t="s">
        <v>19322</v>
      </c>
    </row>
    <row r="32" spans="1:79" ht="30" x14ac:dyDescent="0.25">
      <c r="A32" s="43" t="s">
        <v>20046</v>
      </c>
      <c r="B32" s="44" t="s">
        <v>127</v>
      </c>
      <c r="C32" s="43" t="s">
        <v>19397</v>
      </c>
      <c r="D32" s="44"/>
      <c r="E32" s="43" t="s">
        <v>20047</v>
      </c>
      <c r="F32" s="43" t="s">
        <v>18231</v>
      </c>
      <c r="G32" s="43" t="s">
        <v>19335</v>
      </c>
      <c r="H32" s="46">
        <v>0.04</v>
      </c>
      <c r="I32" s="47">
        <v>4335</v>
      </c>
      <c r="J32" s="47">
        <v>0.01</v>
      </c>
      <c r="K32" s="47">
        <v>4335</v>
      </c>
      <c r="L32" s="47">
        <v>0.01</v>
      </c>
      <c r="M32" s="43" t="s">
        <v>19952</v>
      </c>
      <c r="N32" s="48">
        <v>43350</v>
      </c>
      <c r="O32" s="44" t="s">
        <v>123</v>
      </c>
      <c r="P32" s="48"/>
      <c r="Q32" s="48"/>
      <c r="R32" s="48"/>
      <c r="S32" s="48"/>
      <c r="T32" s="43" t="s">
        <v>20044</v>
      </c>
      <c r="U32" s="43" t="s">
        <v>20045</v>
      </c>
      <c r="V32" s="43"/>
      <c r="W32" s="48"/>
      <c r="X32" s="43" t="s">
        <v>20091</v>
      </c>
      <c r="Y32" s="121" t="str">
        <f t="shared" si="2"/>
        <v>FORM-18-M_271/2018-1</v>
      </c>
      <c r="Z32" s="45" t="str">
        <f t="shared" si="3"/>
        <v>E</v>
      </c>
      <c r="AA32" s="55" t="str">
        <f t="shared" si="4"/>
        <v>ES</v>
      </c>
      <c r="AB32" s="57">
        <f t="shared" si="5"/>
        <v>2</v>
      </c>
      <c r="AC32" s="55" t="str">
        <f t="shared" si="6"/>
        <v>Exento de IGIC</v>
      </c>
      <c r="AD32" s="106" t="str">
        <f t="shared" si="7"/>
        <v>35</v>
      </c>
      <c r="AE32" s="106" t="str">
        <f t="shared" si="8"/>
        <v>E</v>
      </c>
      <c r="AF32" s="113" t="str">
        <f t="shared" si="9"/>
        <v/>
      </c>
      <c r="AG32" s="113" t="str">
        <f t="shared" si="10"/>
        <v>NO</v>
      </c>
      <c r="AH32" s="113" t="str">
        <f t="shared" si="11"/>
        <v>O</v>
      </c>
      <c r="AI32" s="113" t="str">
        <f t="shared" si="12"/>
        <v>C</v>
      </c>
      <c r="AJ32" s="116">
        <f t="shared" si="13"/>
        <v>4335</v>
      </c>
      <c r="AK32" s="116">
        <f t="shared" si="14"/>
        <v>0</v>
      </c>
      <c r="AL32" s="116">
        <f t="shared" si="15"/>
        <v>4335</v>
      </c>
      <c r="AM32" s="119">
        <f t="shared" si="16"/>
        <v>43350</v>
      </c>
      <c r="BQ32" s="97" t="s">
        <v>19325</v>
      </c>
      <c r="BR32" s="98" t="s">
        <v>19324</v>
      </c>
    </row>
    <row r="33" spans="1:70" ht="30" x14ac:dyDescent="0.25">
      <c r="A33" s="43" t="s">
        <v>20042</v>
      </c>
      <c r="B33" s="44" t="s">
        <v>127</v>
      </c>
      <c r="C33" s="43" t="s">
        <v>19397</v>
      </c>
      <c r="D33" s="44"/>
      <c r="E33" s="43" t="s">
        <v>20043</v>
      </c>
      <c r="F33" s="43" t="s">
        <v>18231</v>
      </c>
      <c r="G33" s="43" t="s">
        <v>19335</v>
      </c>
      <c r="H33" s="46">
        <v>0.04</v>
      </c>
      <c r="I33" s="47">
        <v>4335</v>
      </c>
      <c r="J33" s="47">
        <v>0.01</v>
      </c>
      <c r="K33" s="47">
        <v>4335</v>
      </c>
      <c r="L33" s="47">
        <v>0.01</v>
      </c>
      <c r="M33" s="43" t="s">
        <v>19952</v>
      </c>
      <c r="N33" s="48">
        <v>43350</v>
      </c>
      <c r="O33" s="44" t="s">
        <v>123</v>
      </c>
      <c r="P33" s="48"/>
      <c r="Q33" s="48"/>
      <c r="R33" s="48"/>
      <c r="S33" s="48"/>
      <c r="T33" s="43" t="s">
        <v>20044</v>
      </c>
      <c r="U33" s="43" t="s">
        <v>20045</v>
      </c>
      <c r="V33" s="43"/>
      <c r="W33" s="48"/>
      <c r="X33" s="43" t="s">
        <v>20091</v>
      </c>
      <c r="Y33" s="121" t="str">
        <f t="shared" si="2"/>
        <v>FORM-18-M_265/2018-1</v>
      </c>
      <c r="Z33" s="45" t="str">
        <f t="shared" si="3"/>
        <v>E</v>
      </c>
      <c r="AA33" s="55" t="str">
        <f t="shared" si="4"/>
        <v>ES</v>
      </c>
      <c r="AB33" s="57">
        <f t="shared" si="5"/>
        <v>2</v>
      </c>
      <c r="AC33" s="55" t="str">
        <f t="shared" si="6"/>
        <v>Exento de IGIC</v>
      </c>
      <c r="AD33" s="106" t="str">
        <f t="shared" si="7"/>
        <v>35</v>
      </c>
      <c r="AE33" s="106" t="str">
        <f t="shared" si="8"/>
        <v>E</v>
      </c>
      <c r="AF33" s="113" t="str">
        <f t="shared" si="9"/>
        <v/>
      </c>
      <c r="AG33" s="113" t="str">
        <f t="shared" si="10"/>
        <v>NO</v>
      </c>
      <c r="AH33" s="113" t="str">
        <f t="shared" si="11"/>
        <v>O</v>
      </c>
      <c r="AI33" s="113" t="str">
        <f t="shared" si="12"/>
        <v>C</v>
      </c>
      <c r="AJ33" s="116">
        <f t="shared" si="13"/>
        <v>4335</v>
      </c>
      <c r="AK33" s="116">
        <f t="shared" si="14"/>
        <v>0</v>
      </c>
      <c r="AL33" s="116">
        <f t="shared" si="15"/>
        <v>4335</v>
      </c>
      <c r="AM33" s="119">
        <f t="shared" si="16"/>
        <v>43350</v>
      </c>
      <c r="BQ33" s="97" t="s">
        <v>19327</v>
      </c>
      <c r="BR33" s="98" t="s">
        <v>19326</v>
      </c>
    </row>
    <row r="34" spans="1:70" ht="45" x14ac:dyDescent="0.25">
      <c r="A34" s="43" t="s">
        <v>20061</v>
      </c>
      <c r="B34" s="44" t="s">
        <v>127</v>
      </c>
      <c r="C34" s="43" t="s">
        <v>19397</v>
      </c>
      <c r="D34" s="44"/>
      <c r="E34" s="43" t="s">
        <v>20062</v>
      </c>
      <c r="F34" s="43" t="s">
        <v>18231</v>
      </c>
      <c r="G34" s="43" t="s">
        <v>19335</v>
      </c>
      <c r="H34" s="46">
        <v>2.7E-2</v>
      </c>
      <c r="I34" s="47">
        <v>1875</v>
      </c>
      <c r="J34" s="47">
        <v>0.01</v>
      </c>
      <c r="K34" s="47">
        <v>1875</v>
      </c>
      <c r="L34" s="47">
        <v>0.01</v>
      </c>
      <c r="M34" s="43" t="s">
        <v>19953</v>
      </c>
      <c r="N34" s="48">
        <v>43362</v>
      </c>
      <c r="O34" s="44" t="s">
        <v>123</v>
      </c>
      <c r="P34" s="48"/>
      <c r="Q34" s="48"/>
      <c r="R34" s="48"/>
      <c r="S34" s="48"/>
      <c r="T34" s="43" t="s">
        <v>20063</v>
      </c>
      <c r="U34" s="43" t="s">
        <v>20064</v>
      </c>
      <c r="V34" s="43"/>
      <c r="W34" s="48"/>
      <c r="X34" s="43" t="s">
        <v>20091</v>
      </c>
      <c r="Y34" s="121" t="str">
        <f t="shared" si="2"/>
        <v>FORM-18-M_924/2018-1</v>
      </c>
      <c r="Z34" s="45" t="str">
        <f t="shared" si="3"/>
        <v>E</v>
      </c>
      <c r="AA34" s="55" t="str">
        <f t="shared" si="4"/>
        <v>ES</v>
      </c>
      <c r="AB34" s="57">
        <f t="shared" si="5"/>
        <v>2</v>
      </c>
      <c r="AC34" s="55" t="str">
        <f t="shared" si="6"/>
        <v>Exento de IGIC</v>
      </c>
      <c r="AD34" s="106" t="str">
        <f t="shared" si="7"/>
        <v>35</v>
      </c>
      <c r="AE34" s="106" t="str">
        <f t="shared" si="8"/>
        <v>E</v>
      </c>
      <c r="AF34" s="113" t="str">
        <f t="shared" si="9"/>
        <v/>
      </c>
      <c r="AG34" s="113" t="str">
        <f t="shared" si="10"/>
        <v>NO</v>
      </c>
      <c r="AH34" s="113" t="str">
        <f t="shared" si="11"/>
        <v>O</v>
      </c>
      <c r="AI34" s="113" t="str">
        <f t="shared" si="12"/>
        <v>S</v>
      </c>
      <c r="AJ34" s="116">
        <f t="shared" si="13"/>
        <v>1875</v>
      </c>
      <c r="AK34" s="116">
        <f t="shared" si="14"/>
        <v>0</v>
      </c>
      <c r="AL34" s="116">
        <f t="shared" si="15"/>
        <v>1875</v>
      </c>
      <c r="AM34" s="119">
        <f t="shared" si="16"/>
        <v>43362</v>
      </c>
      <c r="BQ34" s="97" t="s">
        <v>19329</v>
      </c>
      <c r="BR34" s="98" t="s">
        <v>19328</v>
      </c>
    </row>
    <row r="35" spans="1:70" ht="30" x14ac:dyDescent="0.25">
      <c r="A35" s="43" t="s">
        <v>20065</v>
      </c>
      <c r="B35" s="44" t="s">
        <v>127</v>
      </c>
      <c r="C35" s="43" t="s">
        <v>19397</v>
      </c>
      <c r="D35" s="44"/>
      <c r="E35" s="43" t="s">
        <v>20066</v>
      </c>
      <c r="F35" s="43" t="s">
        <v>15296</v>
      </c>
      <c r="G35" s="43" t="s">
        <v>19335</v>
      </c>
      <c r="H35" s="46">
        <v>12</v>
      </c>
      <c r="I35" s="47">
        <v>721.4</v>
      </c>
      <c r="J35" s="47">
        <v>0.01</v>
      </c>
      <c r="K35" s="47">
        <v>721.4</v>
      </c>
      <c r="L35" s="47">
        <v>0.01</v>
      </c>
      <c r="M35" s="43" t="s">
        <v>19953</v>
      </c>
      <c r="N35" s="48">
        <v>43214</v>
      </c>
      <c r="O35" s="44" t="s">
        <v>123</v>
      </c>
      <c r="P35" s="48"/>
      <c r="Q35" s="48"/>
      <c r="R35" s="48"/>
      <c r="S35" s="48"/>
      <c r="T35" s="43" t="s">
        <v>20067</v>
      </c>
      <c r="U35" s="43" t="s">
        <v>20068</v>
      </c>
      <c r="V35" s="43"/>
      <c r="W35" s="48"/>
      <c r="X35" s="43"/>
      <c r="Y35" s="121" t="str">
        <f t="shared" si="2"/>
        <v>FORM-18-M_7/2017</v>
      </c>
      <c r="Z35" s="45" t="str">
        <f t="shared" si="3"/>
        <v>E</v>
      </c>
      <c r="AA35" s="55" t="str">
        <f t="shared" si="4"/>
        <v>ES</v>
      </c>
      <c r="AB35" s="57">
        <f t="shared" si="5"/>
        <v>2</v>
      </c>
      <c r="AC35" s="55" t="str">
        <f t="shared" si="6"/>
        <v>Sin observaciones</v>
      </c>
      <c r="AD35" s="106" t="str">
        <f t="shared" si="7"/>
        <v>35</v>
      </c>
      <c r="AE35" s="106" t="str">
        <f t="shared" si="8"/>
        <v>E</v>
      </c>
      <c r="AF35" s="113" t="str">
        <f t="shared" si="9"/>
        <v/>
      </c>
      <c r="AG35" s="113" t="str">
        <f t="shared" si="10"/>
        <v>NO</v>
      </c>
      <c r="AH35" s="113" t="str">
        <f t="shared" si="11"/>
        <v>O</v>
      </c>
      <c r="AI35" s="113" t="str">
        <f t="shared" si="12"/>
        <v>S</v>
      </c>
      <c r="AJ35" s="116">
        <f t="shared" si="13"/>
        <v>721</v>
      </c>
      <c r="AK35" s="116">
        <f t="shared" si="14"/>
        <v>12</v>
      </c>
      <c r="AL35" s="116">
        <f t="shared" si="15"/>
        <v>721</v>
      </c>
      <c r="AM35" s="119">
        <f t="shared" si="16"/>
        <v>43214</v>
      </c>
      <c r="BQ35" s="97" t="s">
        <v>19331</v>
      </c>
      <c r="BR35" s="98" t="s">
        <v>19330</v>
      </c>
    </row>
    <row r="36" spans="1:70" ht="30" x14ac:dyDescent="0.25">
      <c r="A36" s="43" t="s">
        <v>20069</v>
      </c>
      <c r="B36" s="44" t="s">
        <v>127</v>
      </c>
      <c r="C36" s="43" t="s">
        <v>19397</v>
      </c>
      <c r="D36" s="44"/>
      <c r="E36" s="43" t="s">
        <v>20070</v>
      </c>
      <c r="F36" s="43" t="s">
        <v>15296</v>
      </c>
      <c r="G36" s="43" t="s">
        <v>19335</v>
      </c>
      <c r="H36" s="46">
        <v>12</v>
      </c>
      <c r="I36" s="47">
        <v>276.83999999999997</v>
      </c>
      <c r="J36" s="47">
        <v>0.01</v>
      </c>
      <c r="K36" s="47">
        <v>276.83999999999997</v>
      </c>
      <c r="L36" s="47">
        <v>0.01</v>
      </c>
      <c r="M36" s="43" t="s">
        <v>19953</v>
      </c>
      <c r="N36" s="48">
        <v>43214</v>
      </c>
      <c r="O36" s="44" t="s">
        <v>123</v>
      </c>
      <c r="P36" s="48"/>
      <c r="Q36" s="48"/>
      <c r="R36" s="48"/>
      <c r="S36" s="48"/>
      <c r="T36" s="43" t="s">
        <v>20071</v>
      </c>
      <c r="U36" s="43" t="s">
        <v>20072</v>
      </c>
      <c r="V36" s="43"/>
      <c r="W36" s="48"/>
      <c r="X36" s="43"/>
      <c r="Y36" s="121" t="str">
        <f t="shared" si="2"/>
        <v>FORM-18-M_2/2017</v>
      </c>
      <c r="Z36" s="45" t="str">
        <f t="shared" si="3"/>
        <v>E</v>
      </c>
      <c r="AA36" s="55" t="str">
        <f t="shared" si="4"/>
        <v>ES</v>
      </c>
      <c r="AB36" s="57">
        <f t="shared" si="5"/>
        <v>2</v>
      </c>
      <c r="AC36" s="55" t="str">
        <f t="shared" si="6"/>
        <v>Sin observaciones</v>
      </c>
      <c r="AD36" s="106" t="str">
        <f t="shared" si="7"/>
        <v>35</v>
      </c>
      <c r="AE36" s="106" t="str">
        <f t="shared" si="8"/>
        <v>E</v>
      </c>
      <c r="AF36" s="113" t="str">
        <f t="shared" si="9"/>
        <v/>
      </c>
      <c r="AG36" s="113" t="str">
        <f t="shared" si="10"/>
        <v>NO</v>
      </c>
      <c r="AH36" s="113" t="str">
        <f t="shared" si="11"/>
        <v>O</v>
      </c>
      <c r="AI36" s="113" t="str">
        <f t="shared" si="12"/>
        <v>S</v>
      </c>
      <c r="AJ36" s="116">
        <f t="shared" si="13"/>
        <v>277</v>
      </c>
      <c r="AK36" s="116">
        <f t="shared" si="14"/>
        <v>12</v>
      </c>
      <c r="AL36" s="116">
        <f t="shared" si="15"/>
        <v>277</v>
      </c>
      <c r="AM36" s="119">
        <f t="shared" si="16"/>
        <v>43214</v>
      </c>
      <c r="BQ36" s="97" t="s">
        <v>19333</v>
      </c>
      <c r="BR36" s="98" t="s">
        <v>19332</v>
      </c>
    </row>
    <row r="37" spans="1:70" ht="30" x14ac:dyDescent="0.25">
      <c r="A37" s="43" t="s">
        <v>20073</v>
      </c>
      <c r="B37" s="44" t="s">
        <v>127</v>
      </c>
      <c r="C37" s="43" t="s">
        <v>19397</v>
      </c>
      <c r="D37" s="44"/>
      <c r="E37" s="43" t="s">
        <v>20074</v>
      </c>
      <c r="F37" s="43" t="s">
        <v>18595</v>
      </c>
      <c r="G37" s="43" t="s">
        <v>19335</v>
      </c>
      <c r="H37" s="46">
        <v>0.01</v>
      </c>
      <c r="I37" s="47">
        <v>35.24</v>
      </c>
      <c r="J37" s="47">
        <v>2.4700000000000002</v>
      </c>
      <c r="K37" s="47">
        <v>35.24</v>
      </c>
      <c r="L37" s="47">
        <v>2.4700000000000002</v>
      </c>
      <c r="M37" s="43" t="s">
        <v>19953</v>
      </c>
      <c r="N37" s="48">
        <v>43299</v>
      </c>
      <c r="O37" s="44" t="s">
        <v>123</v>
      </c>
      <c r="P37" s="48"/>
      <c r="Q37" s="48"/>
      <c r="R37" s="48"/>
      <c r="S37" s="48"/>
      <c r="T37" s="43" t="s">
        <v>20075</v>
      </c>
      <c r="U37" s="43" t="s">
        <v>20076</v>
      </c>
      <c r="V37" s="43"/>
      <c r="W37" s="48"/>
      <c r="X37" s="43"/>
      <c r="Y37" s="121" t="str">
        <f t="shared" si="2"/>
        <v>FORM-18-M_2/2018</v>
      </c>
      <c r="Z37" s="45" t="str">
        <f t="shared" si="3"/>
        <v>E</v>
      </c>
      <c r="AA37" s="55" t="str">
        <f t="shared" si="4"/>
        <v>ES</v>
      </c>
      <c r="AB37" s="57">
        <f t="shared" si="5"/>
        <v>2</v>
      </c>
      <c r="AC37" s="55" t="str">
        <f t="shared" si="6"/>
        <v>Sin observaciones</v>
      </c>
      <c r="AD37" s="106" t="str">
        <f t="shared" si="7"/>
        <v>35</v>
      </c>
      <c r="AE37" s="106" t="str">
        <f t="shared" si="8"/>
        <v>E</v>
      </c>
      <c r="AF37" s="113" t="str">
        <f t="shared" si="9"/>
        <v/>
      </c>
      <c r="AG37" s="113" t="str">
        <f t="shared" si="10"/>
        <v>NO</v>
      </c>
      <c r="AH37" s="113" t="str">
        <f t="shared" si="11"/>
        <v>O</v>
      </c>
      <c r="AI37" s="113" t="str">
        <f t="shared" si="12"/>
        <v>S</v>
      </c>
      <c r="AJ37" s="116">
        <f t="shared" si="13"/>
        <v>38</v>
      </c>
      <c r="AK37" s="116">
        <f t="shared" si="14"/>
        <v>0</v>
      </c>
      <c r="AL37" s="116">
        <f t="shared" si="15"/>
        <v>38</v>
      </c>
      <c r="AM37" s="119">
        <f t="shared" si="16"/>
        <v>43299</v>
      </c>
      <c r="BQ37" s="97" t="s">
        <v>19335</v>
      </c>
      <c r="BR37" s="98" t="s">
        <v>19334</v>
      </c>
    </row>
    <row r="38" spans="1:70" ht="30" x14ac:dyDescent="0.25">
      <c r="A38" s="43" t="s">
        <v>20077</v>
      </c>
      <c r="B38" s="44" t="s">
        <v>127</v>
      </c>
      <c r="C38" s="43" t="s">
        <v>19397</v>
      </c>
      <c r="D38" s="44"/>
      <c r="E38" s="43" t="s">
        <v>20078</v>
      </c>
      <c r="F38" s="43" t="s">
        <v>15412</v>
      </c>
      <c r="G38" s="43" t="s">
        <v>19335</v>
      </c>
      <c r="H38" s="46">
        <v>0.01</v>
      </c>
      <c r="I38" s="47">
        <v>872</v>
      </c>
      <c r="J38" s="47">
        <v>0.01</v>
      </c>
      <c r="K38" s="47">
        <v>872</v>
      </c>
      <c r="L38" s="47">
        <v>0.01</v>
      </c>
      <c r="M38" s="43" t="s">
        <v>19953</v>
      </c>
      <c r="N38" s="48">
        <v>43356</v>
      </c>
      <c r="O38" s="44" t="s">
        <v>123</v>
      </c>
      <c r="P38" s="48"/>
      <c r="Q38" s="48"/>
      <c r="R38" s="48"/>
      <c r="S38" s="48"/>
      <c r="T38" s="43" t="s">
        <v>20079</v>
      </c>
      <c r="U38" s="43" t="s">
        <v>20080</v>
      </c>
      <c r="V38" s="43"/>
      <c r="W38" s="48"/>
      <c r="X38" s="43" t="s">
        <v>20092</v>
      </c>
      <c r="Y38" s="121" t="str">
        <f t="shared" si="2"/>
        <v>FORM-18-M_4/2018</v>
      </c>
      <c r="Z38" s="45" t="str">
        <f t="shared" si="3"/>
        <v>E</v>
      </c>
      <c r="AA38" s="55" t="str">
        <f t="shared" si="4"/>
        <v>ES</v>
      </c>
      <c r="AB38" s="57">
        <f t="shared" si="5"/>
        <v>2</v>
      </c>
      <c r="AC38" s="55" t="str">
        <f t="shared" si="6"/>
        <v>IGIC 0</v>
      </c>
      <c r="AD38" s="106" t="str">
        <f t="shared" si="7"/>
        <v>35</v>
      </c>
      <c r="AE38" s="106" t="str">
        <f t="shared" si="8"/>
        <v>E</v>
      </c>
      <c r="AF38" s="113" t="str">
        <f t="shared" si="9"/>
        <v/>
      </c>
      <c r="AG38" s="113" t="str">
        <f t="shared" si="10"/>
        <v>NO</v>
      </c>
      <c r="AH38" s="113" t="str">
        <f t="shared" si="11"/>
        <v>O</v>
      </c>
      <c r="AI38" s="113" t="str">
        <f t="shared" si="12"/>
        <v>S</v>
      </c>
      <c r="AJ38" s="116">
        <f t="shared" si="13"/>
        <v>872</v>
      </c>
      <c r="AK38" s="116">
        <f t="shared" si="14"/>
        <v>0</v>
      </c>
      <c r="AL38" s="116">
        <f t="shared" si="15"/>
        <v>872</v>
      </c>
      <c r="AM38" s="119">
        <f t="shared" si="16"/>
        <v>43356</v>
      </c>
      <c r="BQ38" s="97" t="s">
        <v>19337</v>
      </c>
      <c r="BR38" s="98" t="s">
        <v>19336</v>
      </c>
    </row>
    <row r="39" spans="1:70" ht="30" x14ac:dyDescent="0.25">
      <c r="A39" s="43" t="s">
        <v>20081</v>
      </c>
      <c r="B39" s="44" t="s">
        <v>127</v>
      </c>
      <c r="C39" s="43" t="s">
        <v>19397</v>
      </c>
      <c r="D39" s="44"/>
      <c r="E39" s="43" t="s">
        <v>20087</v>
      </c>
      <c r="F39" s="43" t="s">
        <v>15412</v>
      </c>
      <c r="G39" s="43" t="s">
        <v>19335</v>
      </c>
      <c r="H39" s="46">
        <v>0.01</v>
      </c>
      <c r="I39" s="47">
        <v>677.42</v>
      </c>
      <c r="J39" s="47">
        <v>47.42</v>
      </c>
      <c r="K39" s="47">
        <v>677.42</v>
      </c>
      <c r="L39" s="47">
        <v>47.42</v>
      </c>
      <c r="M39" s="43" t="s">
        <v>19953</v>
      </c>
      <c r="N39" s="48">
        <v>43465</v>
      </c>
      <c r="O39" s="44" t="s">
        <v>123</v>
      </c>
      <c r="P39" s="48"/>
      <c r="Q39" s="48"/>
      <c r="R39" s="48"/>
      <c r="S39" s="48"/>
      <c r="T39" s="43" t="s">
        <v>20082</v>
      </c>
      <c r="U39" s="43" t="s">
        <v>20083</v>
      </c>
      <c r="V39" s="43"/>
      <c r="W39" s="48"/>
      <c r="X39" s="43" t="s">
        <v>20089</v>
      </c>
      <c r="Y39" s="121" t="str">
        <f t="shared" si="2"/>
        <v>FORM-18-M_7/2018</v>
      </c>
      <c r="Z39" s="45" t="str">
        <f t="shared" si="3"/>
        <v>E</v>
      </c>
      <c r="AA39" s="55" t="str">
        <f t="shared" si="4"/>
        <v>ES</v>
      </c>
      <c r="AB39" s="57">
        <f t="shared" si="5"/>
        <v>2</v>
      </c>
      <c r="AC39" s="55" t="str">
        <f t="shared" si="6"/>
        <v>Operación de Carácter provisional</v>
      </c>
      <c r="AD39" s="106" t="str">
        <f t="shared" si="7"/>
        <v>35</v>
      </c>
      <c r="AE39" s="106" t="str">
        <f t="shared" si="8"/>
        <v>E</v>
      </c>
      <c r="AF39" s="113" t="str">
        <f t="shared" si="9"/>
        <v/>
      </c>
      <c r="AG39" s="113" t="str">
        <f t="shared" si="10"/>
        <v>NO</v>
      </c>
      <c r="AH39" s="113" t="str">
        <f t="shared" si="11"/>
        <v>O</v>
      </c>
      <c r="AI39" s="113" t="str">
        <f t="shared" si="12"/>
        <v>S</v>
      </c>
      <c r="AJ39" s="116">
        <f t="shared" si="13"/>
        <v>725</v>
      </c>
      <c r="AK39" s="116">
        <f t="shared" si="14"/>
        <v>0</v>
      </c>
      <c r="AL39" s="116">
        <f t="shared" si="15"/>
        <v>725</v>
      </c>
      <c r="AM39" s="119">
        <f t="shared" si="16"/>
        <v>43465</v>
      </c>
      <c r="BQ39" s="97" t="s">
        <v>19339</v>
      </c>
      <c r="BR39" s="98" t="s">
        <v>19338</v>
      </c>
    </row>
    <row r="40" spans="1:70" ht="45" x14ac:dyDescent="0.25">
      <c r="A40" s="43" t="s">
        <v>20084</v>
      </c>
      <c r="B40" s="44" t="s">
        <v>127</v>
      </c>
      <c r="C40" s="43" t="s">
        <v>19397</v>
      </c>
      <c r="D40" s="44"/>
      <c r="E40" s="43" t="s">
        <v>20085</v>
      </c>
      <c r="F40" s="43" t="s">
        <v>6404</v>
      </c>
      <c r="G40" s="43" t="s">
        <v>19335</v>
      </c>
      <c r="H40" s="46">
        <v>0.01</v>
      </c>
      <c r="I40" s="47">
        <v>134.56</v>
      </c>
      <c r="J40" s="47">
        <v>0.01</v>
      </c>
      <c r="K40" s="47">
        <v>134.56</v>
      </c>
      <c r="L40" s="47">
        <v>0.01</v>
      </c>
      <c r="M40" s="43" t="s">
        <v>19953</v>
      </c>
      <c r="N40" s="48">
        <v>43256</v>
      </c>
      <c r="O40" s="44" t="s">
        <v>123</v>
      </c>
      <c r="P40" s="48"/>
      <c r="Q40" s="48"/>
      <c r="R40" s="48"/>
      <c r="S40" s="48"/>
      <c r="T40" s="43" t="s">
        <v>20086</v>
      </c>
      <c r="U40" s="43" t="s">
        <v>20088</v>
      </c>
      <c r="V40" s="43"/>
      <c r="W40" s="48"/>
      <c r="X40" s="43" t="s">
        <v>20092</v>
      </c>
      <c r="Y40" s="121" t="str">
        <f t="shared" si="2"/>
        <v>FORM-18-M_7/2014</v>
      </c>
      <c r="Z40" s="45" t="str">
        <f t="shared" si="3"/>
        <v>E</v>
      </c>
      <c r="AA40" s="55" t="str">
        <f t="shared" si="4"/>
        <v>ES</v>
      </c>
      <c r="AB40" s="57">
        <f t="shared" si="5"/>
        <v>2</v>
      </c>
      <c r="AC40" s="55" t="str">
        <f t="shared" si="6"/>
        <v>IGIC 0</v>
      </c>
      <c r="AD40" s="106" t="str">
        <f t="shared" si="7"/>
        <v>35</v>
      </c>
      <c r="AE40" s="106" t="str">
        <f t="shared" si="8"/>
        <v>E</v>
      </c>
      <c r="AF40" s="113" t="str">
        <f t="shared" si="9"/>
        <v/>
      </c>
      <c r="AG40" s="113" t="str">
        <f t="shared" si="10"/>
        <v>NO</v>
      </c>
      <c r="AH40" s="113" t="str">
        <f t="shared" si="11"/>
        <v>O</v>
      </c>
      <c r="AI40" s="113" t="str">
        <f t="shared" si="12"/>
        <v>S</v>
      </c>
      <c r="AJ40" s="116">
        <f t="shared" si="13"/>
        <v>135</v>
      </c>
      <c r="AK40" s="116">
        <f t="shared" si="14"/>
        <v>0</v>
      </c>
      <c r="AL40" s="116">
        <f t="shared" si="15"/>
        <v>135</v>
      </c>
      <c r="AM40" s="119">
        <f t="shared" si="16"/>
        <v>43256</v>
      </c>
      <c r="BQ40" s="97" t="s">
        <v>19341</v>
      </c>
      <c r="BR40" s="98" t="s">
        <v>19340</v>
      </c>
    </row>
    <row r="41" spans="1:70" ht="30" x14ac:dyDescent="0.25">
      <c r="A41" s="43" t="s">
        <v>20073</v>
      </c>
      <c r="B41" s="44" t="s">
        <v>127</v>
      </c>
      <c r="C41" s="43" t="s">
        <v>19397</v>
      </c>
      <c r="D41" s="44"/>
      <c r="E41" s="43" t="s">
        <v>20074</v>
      </c>
      <c r="F41" s="43" t="s">
        <v>18595</v>
      </c>
      <c r="G41" s="43" t="s">
        <v>19335</v>
      </c>
      <c r="H41" s="46">
        <v>0.01</v>
      </c>
      <c r="I41" s="47">
        <v>128.56</v>
      </c>
      <c r="J41" s="47">
        <v>9</v>
      </c>
      <c r="K41" s="47">
        <v>128.56</v>
      </c>
      <c r="L41" s="47">
        <v>9</v>
      </c>
      <c r="M41" s="43" t="s">
        <v>19953</v>
      </c>
      <c r="N41" s="48">
        <v>43430</v>
      </c>
      <c r="O41" s="44" t="s">
        <v>123</v>
      </c>
      <c r="P41" s="48"/>
      <c r="Q41" s="48"/>
      <c r="R41" s="48"/>
      <c r="S41" s="48"/>
      <c r="T41" s="43" t="s">
        <v>20075</v>
      </c>
      <c r="U41" s="43" t="s">
        <v>20076</v>
      </c>
      <c r="V41" s="43"/>
      <c r="W41" s="48"/>
      <c r="X41" s="43"/>
      <c r="Y41" s="121" t="str">
        <f t="shared" si="2"/>
        <v>FORM-18-M_2/2018</v>
      </c>
      <c r="Z41" s="45" t="str">
        <f t="shared" si="3"/>
        <v>E</v>
      </c>
      <c r="AA41" s="55" t="str">
        <f t="shared" si="4"/>
        <v>ES</v>
      </c>
      <c r="AB41" s="57">
        <f t="shared" si="5"/>
        <v>2</v>
      </c>
      <c r="AC41" s="55" t="str">
        <f t="shared" si="6"/>
        <v>Sin observaciones</v>
      </c>
      <c r="AD41" s="106" t="str">
        <f t="shared" si="7"/>
        <v>35</v>
      </c>
      <c r="AE41" s="106" t="str">
        <f t="shared" si="8"/>
        <v>E</v>
      </c>
      <c r="AF41" s="113" t="str">
        <f t="shared" si="9"/>
        <v/>
      </c>
      <c r="AG41" s="113" t="str">
        <f t="shared" si="10"/>
        <v>NO</v>
      </c>
      <c r="AH41" s="113" t="str">
        <f t="shared" si="11"/>
        <v>O</v>
      </c>
      <c r="AI41" s="113" t="str">
        <f t="shared" si="12"/>
        <v>S</v>
      </c>
      <c r="AJ41" s="116">
        <f t="shared" si="13"/>
        <v>138</v>
      </c>
      <c r="AK41" s="116">
        <f t="shared" si="14"/>
        <v>0</v>
      </c>
      <c r="AL41" s="116">
        <f t="shared" si="15"/>
        <v>138</v>
      </c>
      <c r="AM41" s="119">
        <f t="shared" si="16"/>
        <v>43430</v>
      </c>
      <c r="BQ41" s="97" t="s">
        <v>19343</v>
      </c>
      <c r="BR41" s="98" t="s">
        <v>19342</v>
      </c>
    </row>
    <row r="42" spans="1:70" ht="30" x14ac:dyDescent="0.25">
      <c r="A42" s="43" t="s">
        <v>20073</v>
      </c>
      <c r="B42" s="44" t="s">
        <v>127</v>
      </c>
      <c r="C42" s="43" t="s">
        <v>19397</v>
      </c>
      <c r="D42" s="44"/>
      <c r="E42" s="43" t="s">
        <v>20074</v>
      </c>
      <c r="F42" s="43" t="s">
        <v>18595</v>
      </c>
      <c r="G42" s="43" t="s">
        <v>19335</v>
      </c>
      <c r="H42" s="46">
        <v>0.01</v>
      </c>
      <c r="I42" s="47">
        <v>35.24</v>
      </c>
      <c r="J42" s="47">
        <v>2.4700000000000002</v>
      </c>
      <c r="K42" s="47">
        <v>35.24</v>
      </c>
      <c r="L42" s="47">
        <v>2.4700000000000002</v>
      </c>
      <c r="M42" s="43" t="s">
        <v>19953</v>
      </c>
      <c r="N42" s="48">
        <v>43465</v>
      </c>
      <c r="O42" s="44" t="s">
        <v>123</v>
      </c>
      <c r="P42" s="48"/>
      <c r="Q42" s="48"/>
      <c r="R42" s="48"/>
      <c r="S42" s="48"/>
      <c r="T42" s="43" t="s">
        <v>20075</v>
      </c>
      <c r="U42" s="43" t="s">
        <v>20076</v>
      </c>
      <c r="V42" s="43"/>
      <c r="W42" s="48"/>
      <c r="X42" s="43" t="s">
        <v>20089</v>
      </c>
      <c r="Y42" s="121" t="str">
        <f t="shared" si="2"/>
        <v>FORM-18-M_2/2018</v>
      </c>
      <c r="Z42" s="45" t="str">
        <f t="shared" si="3"/>
        <v>E</v>
      </c>
      <c r="AA42" s="55" t="str">
        <f t="shared" si="4"/>
        <v>ES</v>
      </c>
      <c r="AB42" s="57">
        <f t="shared" si="5"/>
        <v>2</v>
      </c>
      <c r="AC42" s="55" t="str">
        <f t="shared" si="6"/>
        <v>Operación de Carácter provisional</v>
      </c>
      <c r="AD42" s="106" t="str">
        <f t="shared" si="7"/>
        <v>35</v>
      </c>
      <c r="AE42" s="106" t="str">
        <f t="shared" si="8"/>
        <v>E</v>
      </c>
      <c r="AF42" s="113" t="str">
        <f t="shared" si="9"/>
        <v/>
      </c>
      <c r="AG42" s="113" t="str">
        <f t="shared" si="10"/>
        <v>NO</v>
      </c>
      <c r="AH42" s="113" t="str">
        <f t="shared" si="11"/>
        <v>O</v>
      </c>
      <c r="AI42" s="113" t="str">
        <f t="shared" si="12"/>
        <v>S</v>
      </c>
      <c r="AJ42" s="116">
        <f t="shared" si="13"/>
        <v>38</v>
      </c>
      <c r="AK42" s="116">
        <f t="shared" si="14"/>
        <v>0</v>
      </c>
      <c r="AL42" s="116">
        <f t="shared" si="15"/>
        <v>38</v>
      </c>
      <c r="AM42" s="119">
        <f t="shared" si="16"/>
        <v>43465</v>
      </c>
      <c r="BQ42" s="97" t="s">
        <v>19345</v>
      </c>
      <c r="BR42" s="98" t="s">
        <v>19344</v>
      </c>
    </row>
    <row r="43" spans="1:70" ht="45" x14ac:dyDescent="0.25">
      <c r="A43" s="43" t="s">
        <v>20084</v>
      </c>
      <c r="B43" s="44" t="s">
        <v>127</v>
      </c>
      <c r="C43" s="43" t="s">
        <v>19397</v>
      </c>
      <c r="D43" s="44"/>
      <c r="E43" s="43" t="s">
        <v>20085</v>
      </c>
      <c r="F43" s="43" t="s">
        <v>6404</v>
      </c>
      <c r="G43" s="43" t="s">
        <v>19335</v>
      </c>
      <c r="H43" s="46">
        <v>0.01</v>
      </c>
      <c r="I43" s="47">
        <v>149.01</v>
      </c>
      <c r="J43" s="47">
        <v>0.01</v>
      </c>
      <c r="K43" s="47">
        <v>149.01</v>
      </c>
      <c r="L43" s="47">
        <v>0.01</v>
      </c>
      <c r="M43" s="43" t="s">
        <v>19953</v>
      </c>
      <c r="N43" s="48">
        <v>43404</v>
      </c>
      <c r="O43" s="44" t="s">
        <v>123</v>
      </c>
      <c r="P43" s="48"/>
      <c r="Q43" s="48"/>
      <c r="R43" s="48"/>
      <c r="S43" s="48"/>
      <c r="T43" s="43" t="s">
        <v>20086</v>
      </c>
      <c r="U43" s="43" t="s">
        <v>20088</v>
      </c>
      <c r="V43" s="43"/>
      <c r="W43" s="48"/>
      <c r="X43" s="43" t="s">
        <v>20092</v>
      </c>
      <c r="Y43" s="121" t="str">
        <f t="shared" si="2"/>
        <v>FORM-18-M_7/2014</v>
      </c>
      <c r="Z43" s="45" t="str">
        <f t="shared" si="3"/>
        <v>E</v>
      </c>
      <c r="AA43" s="55" t="str">
        <f t="shared" si="4"/>
        <v>ES</v>
      </c>
      <c r="AB43" s="57">
        <f t="shared" si="5"/>
        <v>2</v>
      </c>
      <c r="AC43" s="55" t="str">
        <f t="shared" si="6"/>
        <v>IGIC 0</v>
      </c>
      <c r="AD43" s="106" t="str">
        <f t="shared" si="7"/>
        <v>35</v>
      </c>
      <c r="AE43" s="106" t="str">
        <f t="shared" si="8"/>
        <v>E</v>
      </c>
      <c r="AF43" s="113" t="str">
        <f t="shared" si="9"/>
        <v/>
      </c>
      <c r="AG43" s="113" t="str">
        <f t="shared" si="10"/>
        <v>NO</v>
      </c>
      <c r="AH43" s="113" t="str">
        <f t="shared" si="11"/>
        <v>O</v>
      </c>
      <c r="AI43" s="113" t="str">
        <f t="shared" si="12"/>
        <v>S</v>
      </c>
      <c r="AJ43" s="116">
        <f t="shared" si="13"/>
        <v>149</v>
      </c>
      <c r="AK43" s="116">
        <f t="shared" si="14"/>
        <v>0</v>
      </c>
      <c r="AL43" s="116">
        <f t="shared" si="15"/>
        <v>149</v>
      </c>
      <c r="AM43" s="119">
        <f t="shared" si="16"/>
        <v>43404</v>
      </c>
      <c r="BQ43" s="97" t="s">
        <v>19347</v>
      </c>
      <c r="BR43" s="98" t="s">
        <v>19346</v>
      </c>
    </row>
    <row r="44" spans="1:70" ht="45" x14ac:dyDescent="0.25">
      <c r="A44" s="43" t="s">
        <v>20084</v>
      </c>
      <c r="B44" s="44" t="s">
        <v>127</v>
      </c>
      <c r="C44" s="43" t="s">
        <v>19397</v>
      </c>
      <c r="D44" s="44"/>
      <c r="E44" s="43" t="s">
        <v>20085</v>
      </c>
      <c r="F44" s="43" t="s">
        <v>6404</v>
      </c>
      <c r="G44" s="43" t="s">
        <v>19335</v>
      </c>
      <c r="H44" s="46">
        <v>0.01</v>
      </c>
      <c r="I44" s="47">
        <v>2.4</v>
      </c>
      <c r="J44" s="47">
        <v>0.01</v>
      </c>
      <c r="K44" s="47">
        <v>2.4</v>
      </c>
      <c r="L44" s="47">
        <v>0.01</v>
      </c>
      <c r="M44" s="43" t="s">
        <v>19953</v>
      </c>
      <c r="N44" s="48">
        <v>43416</v>
      </c>
      <c r="O44" s="44" t="s">
        <v>123</v>
      </c>
      <c r="P44" s="48"/>
      <c r="Q44" s="48"/>
      <c r="R44" s="48"/>
      <c r="S44" s="48"/>
      <c r="T44" s="43" t="s">
        <v>20086</v>
      </c>
      <c r="U44" s="43" t="s">
        <v>20088</v>
      </c>
      <c r="V44" s="43"/>
      <c r="W44" s="48"/>
      <c r="X44" s="43" t="s">
        <v>20092</v>
      </c>
      <c r="Y44" s="121" t="str">
        <f t="shared" si="2"/>
        <v>FORM-18-M_7/2014</v>
      </c>
      <c r="Z44" s="45" t="str">
        <f t="shared" si="3"/>
        <v>E</v>
      </c>
      <c r="AA44" s="55" t="str">
        <f t="shared" si="4"/>
        <v>ES</v>
      </c>
      <c r="AB44" s="57">
        <f t="shared" si="5"/>
        <v>2</v>
      </c>
      <c r="AC44" s="55" t="str">
        <f t="shared" si="6"/>
        <v>IGIC 0</v>
      </c>
      <c r="AD44" s="106" t="str">
        <f t="shared" si="7"/>
        <v>35</v>
      </c>
      <c r="AE44" s="106" t="str">
        <f t="shared" si="8"/>
        <v>E</v>
      </c>
      <c r="AF44" s="113" t="str">
        <f t="shared" si="9"/>
        <v/>
      </c>
      <c r="AG44" s="113" t="str">
        <f t="shared" si="10"/>
        <v>NO</v>
      </c>
      <c r="AH44" s="113" t="str">
        <f t="shared" si="11"/>
        <v>O</v>
      </c>
      <c r="AI44" s="113" t="str">
        <f t="shared" si="12"/>
        <v>S</v>
      </c>
      <c r="AJ44" s="116">
        <f t="shared" si="13"/>
        <v>2</v>
      </c>
      <c r="AK44" s="116">
        <f t="shared" si="14"/>
        <v>0</v>
      </c>
      <c r="AL44" s="116">
        <f t="shared" si="15"/>
        <v>2</v>
      </c>
      <c r="AM44" s="119">
        <f t="shared" si="16"/>
        <v>43416</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U24 A2:A40 A45:A3000">
    <cfRule type="expression" dxfId="164" priority="195">
      <formula>ISBLANK(A2)</formula>
    </cfRule>
  </conditionalFormatting>
  <conditionalFormatting sqref="O2:O40 O45:O3000">
    <cfRule type="expression" dxfId="163" priority="190">
      <formula>ISBLANK(O2)</formula>
    </cfRule>
  </conditionalFormatting>
  <conditionalFormatting sqref="H2:H40 H45:H3000">
    <cfRule type="expression" dxfId="162" priority="192">
      <formula>ISBLANK(H2)</formula>
    </cfRule>
  </conditionalFormatting>
  <conditionalFormatting sqref="I2:I40 I45:I3000">
    <cfRule type="expression" dxfId="161" priority="191">
      <formula>ISBLANK(I2)</formula>
    </cfRule>
  </conditionalFormatting>
  <conditionalFormatting sqref="U35:U40 U2:U17 U19:U23 U26 U45:U3000">
    <cfRule type="expression" dxfId="160" priority="159">
      <formula>ISBLANK(U2)</formula>
    </cfRule>
  </conditionalFormatting>
  <conditionalFormatting sqref="V2:V40 V45:V3000">
    <cfRule type="expression" dxfId="159" priority="129">
      <formula>ISBLANK(V2)</formula>
    </cfRule>
  </conditionalFormatting>
  <conditionalFormatting sqref="T2:T17 T19:T26 T28:T40 T45:T3000">
    <cfRule type="expression" dxfId="158" priority="177">
      <formula>ISBLANK(T2)</formula>
    </cfRule>
  </conditionalFormatting>
  <conditionalFormatting sqref="E2:E40 E45:E3000">
    <cfRule type="expression" dxfId="157" priority="166">
      <formula>ISBLANK(E2)</formula>
    </cfRule>
  </conditionalFormatting>
  <conditionalFormatting sqref="J2:J40 J45:J3000">
    <cfRule type="expression" dxfId="156" priority="165">
      <formula>ISBLANK(J2)</formula>
    </cfRule>
  </conditionalFormatting>
  <conditionalFormatting sqref="K2:K40 K45:K3000">
    <cfRule type="expression" dxfId="155" priority="164">
      <formula>ISBLANK(K2)</formula>
    </cfRule>
  </conditionalFormatting>
  <conditionalFormatting sqref="L2:L40 L45:L3000">
    <cfRule type="expression" dxfId="154" priority="163">
      <formula>ISBLANK(L2)</formula>
    </cfRule>
  </conditionalFormatting>
  <conditionalFormatting sqref="N2:N40 N45:N3000">
    <cfRule type="expression" dxfId="153" priority="162">
      <formula>ISBLANK(N2)</formula>
    </cfRule>
  </conditionalFormatting>
  <conditionalFormatting sqref="G2:G40 G45:G3000">
    <cfRule type="expression" dxfId="152" priority="157">
      <formula>ISBLANK(G2)</formula>
    </cfRule>
  </conditionalFormatting>
  <conditionalFormatting sqref="P2:P40 P45:P3000">
    <cfRule type="expression" dxfId="151" priority="197">
      <formula>EXACT(AB2,"1")</formula>
    </cfRule>
  </conditionalFormatting>
  <conditionalFormatting sqref="Q2:Q40 Q45:Q3000">
    <cfRule type="expression" dxfId="150" priority="198">
      <formula>EXACT(AB2,"1")</formula>
    </cfRule>
  </conditionalFormatting>
  <conditionalFormatting sqref="S2:S40 S45:S3000">
    <cfRule type="expression" dxfId="149" priority="201">
      <formula>EXACT(AB2,"1")</formula>
    </cfRule>
  </conditionalFormatting>
  <conditionalFormatting sqref="B2:C40 B45:C3000">
    <cfRule type="expression" dxfId="148" priority="139">
      <formula>ISBLANK(B2)</formula>
    </cfRule>
  </conditionalFormatting>
  <conditionalFormatting sqref="D2:D40 D45:D3000">
    <cfRule type="expression" dxfId="147" priority="128">
      <formula>AND(EXACT(Z2,"C"),ISBLANK(D2))</formula>
    </cfRule>
  </conditionalFormatting>
  <conditionalFormatting sqref="R2:R40 R45:R3000">
    <cfRule type="expression" dxfId="146" priority="137">
      <formula>EXACT(AB2,"1")</formula>
    </cfRule>
  </conditionalFormatting>
  <conditionalFormatting sqref="X45:X3000 X40 X2:X38">
    <cfRule type="expression" dxfId="11" priority="136">
      <formula>ISBLANK(X2)</formula>
    </cfRule>
  </conditionalFormatting>
  <conditionalFormatting sqref="F45:F3000 F2:F40">
    <cfRule type="expression" dxfId="145" priority="130">
      <formula>ISBLANK(F2)</formula>
    </cfRule>
  </conditionalFormatting>
  <conditionalFormatting sqref="C2:C40 C45:C3000">
    <cfRule type="expression" dxfId="144" priority="134">
      <formula>ISBLANK(C2)</formula>
    </cfRule>
  </conditionalFormatting>
  <conditionalFormatting sqref="W2:W40 W45:W3000">
    <cfRule type="expression" dxfId="143" priority="132">
      <formula>ISBLANK(W2)</formula>
    </cfRule>
  </conditionalFormatting>
  <conditionalFormatting sqref="M2:M40 M45:M3000">
    <cfRule type="expression" dxfId="142" priority="131">
      <formula>ISBLANK(M2)</formula>
    </cfRule>
  </conditionalFormatting>
  <conditionalFormatting sqref="T18">
    <cfRule type="expression" dxfId="141" priority="123">
      <formula>ISBLANK(T18)</formula>
    </cfRule>
  </conditionalFormatting>
  <conditionalFormatting sqref="U18">
    <cfRule type="expression" dxfId="140" priority="122">
      <formula>ISBLANK(U18)</formula>
    </cfRule>
  </conditionalFormatting>
  <conditionalFormatting sqref="U25">
    <cfRule type="expression" dxfId="139" priority="120">
      <formula>ISBLANK(U25)</formula>
    </cfRule>
  </conditionalFormatting>
  <conditionalFormatting sqref="T27">
    <cfRule type="expression" dxfId="138" priority="119">
      <formula>ISBLANK(T27)</formula>
    </cfRule>
  </conditionalFormatting>
  <conditionalFormatting sqref="U27">
    <cfRule type="expression" dxfId="137" priority="118">
      <formula>ISBLANK(U27)</formula>
    </cfRule>
  </conditionalFormatting>
  <conditionalFormatting sqref="U28">
    <cfRule type="expression" dxfId="136" priority="117">
      <formula>ISBLANK(U28)</formula>
    </cfRule>
  </conditionalFormatting>
  <conditionalFormatting sqref="U29">
    <cfRule type="expression" dxfId="135" priority="116">
      <formula>ISBLANK(U29)</formula>
    </cfRule>
  </conditionalFormatting>
  <conditionalFormatting sqref="U30">
    <cfRule type="expression" dxfId="134" priority="115">
      <formula>ISBLANK(U30)</formula>
    </cfRule>
  </conditionalFormatting>
  <conditionalFormatting sqref="U31">
    <cfRule type="expression" dxfId="133" priority="114">
      <formula>ISBLANK(U31)</formula>
    </cfRule>
  </conditionalFormatting>
  <conditionalFormatting sqref="U32">
    <cfRule type="expression" dxfId="132" priority="113">
      <formula>ISBLANK(U32)</formula>
    </cfRule>
  </conditionalFormatting>
  <conditionalFormatting sqref="U33">
    <cfRule type="expression" dxfId="131" priority="112">
      <formula>ISBLANK(U33)</formula>
    </cfRule>
  </conditionalFormatting>
  <conditionalFormatting sqref="U34">
    <cfRule type="expression" dxfId="130" priority="111">
      <formula>ISBLANK(U34)</formula>
    </cfRule>
  </conditionalFormatting>
  <conditionalFormatting sqref="A41">
    <cfRule type="expression" dxfId="129" priority="107">
      <formula>ISBLANK(A41)</formula>
    </cfRule>
  </conditionalFormatting>
  <conditionalFormatting sqref="O41">
    <cfRule type="expression" dxfId="128" priority="104">
      <formula>ISBLANK(O41)</formula>
    </cfRule>
  </conditionalFormatting>
  <conditionalFormatting sqref="H41">
    <cfRule type="expression" dxfId="127" priority="106">
      <formula>ISBLANK(H41)</formula>
    </cfRule>
  </conditionalFormatting>
  <conditionalFormatting sqref="I41">
    <cfRule type="expression" dxfId="126" priority="105">
      <formula>ISBLANK(I41)</formula>
    </cfRule>
  </conditionalFormatting>
  <conditionalFormatting sqref="U41">
    <cfRule type="expression" dxfId="125" priority="97">
      <formula>ISBLANK(U41)</formula>
    </cfRule>
  </conditionalFormatting>
  <conditionalFormatting sqref="V41">
    <cfRule type="expression" dxfId="124" priority="86">
      <formula>ISBLANK(V41)</formula>
    </cfRule>
  </conditionalFormatting>
  <conditionalFormatting sqref="T41">
    <cfRule type="expression" dxfId="123" priority="103">
      <formula>ISBLANK(T41)</formula>
    </cfRule>
  </conditionalFormatting>
  <conditionalFormatting sqref="E41">
    <cfRule type="expression" dxfId="122" priority="102">
      <formula>ISBLANK(E41)</formula>
    </cfRule>
  </conditionalFormatting>
  <conditionalFormatting sqref="J41">
    <cfRule type="expression" dxfId="121" priority="101">
      <formula>ISBLANK(J41)</formula>
    </cfRule>
  </conditionalFormatting>
  <conditionalFormatting sqref="K41">
    <cfRule type="expression" dxfId="120" priority="100">
      <formula>ISBLANK(K41)</formula>
    </cfRule>
  </conditionalFormatting>
  <conditionalFormatting sqref="L41">
    <cfRule type="expression" dxfId="119" priority="99">
      <formula>ISBLANK(L41)</formula>
    </cfRule>
  </conditionalFormatting>
  <conditionalFormatting sqref="N41">
    <cfRule type="expression" dxfId="118" priority="98">
      <formula>ISBLANK(N41)</formula>
    </cfRule>
  </conditionalFormatting>
  <conditionalFormatting sqref="G41">
    <cfRule type="expression" dxfId="117" priority="95">
      <formula>ISBLANK(G41)</formula>
    </cfRule>
  </conditionalFormatting>
  <conditionalFormatting sqref="P41">
    <cfRule type="expression" dxfId="116" priority="108">
      <formula>EXACT(AB41,"1")</formula>
    </cfRule>
  </conditionalFormatting>
  <conditionalFormatting sqref="Q41">
    <cfRule type="expression" dxfId="115" priority="109">
      <formula>EXACT(AB41,"1")</formula>
    </cfRule>
  </conditionalFormatting>
  <conditionalFormatting sqref="S41">
    <cfRule type="expression" dxfId="114" priority="110">
      <formula>EXACT(AB41,"1")</formula>
    </cfRule>
  </conditionalFormatting>
  <conditionalFormatting sqref="B41:C41">
    <cfRule type="expression" dxfId="113" priority="94">
      <formula>ISBLANK(B41)</formula>
    </cfRule>
  </conditionalFormatting>
  <conditionalFormatting sqref="D41">
    <cfRule type="expression" dxfId="112" priority="85">
      <formula>AND(EXACT(Z41,"C"),ISBLANK(D41))</formula>
    </cfRule>
  </conditionalFormatting>
  <conditionalFormatting sqref="R41">
    <cfRule type="expression" dxfId="111" priority="93">
      <formula>EXACT(AB41,"1")</formula>
    </cfRule>
  </conditionalFormatting>
  <conditionalFormatting sqref="X41">
    <cfRule type="expression" dxfId="110" priority="92">
      <formula>ISBLANK(X41)</formula>
    </cfRule>
  </conditionalFormatting>
  <conditionalFormatting sqref="F41">
    <cfRule type="expression" dxfId="109" priority="87">
      <formula>ISBLANK(F41)</formula>
    </cfRule>
  </conditionalFormatting>
  <conditionalFormatting sqref="C41">
    <cfRule type="expression" dxfId="108" priority="90">
      <formula>ISBLANK(C41)</formula>
    </cfRule>
  </conditionalFormatting>
  <conditionalFormatting sqref="W41">
    <cfRule type="expression" dxfId="107" priority="89">
      <formula>ISBLANK(W41)</formula>
    </cfRule>
  </conditionalFormatting>
  <conditionalFormatting sqref="M41">
    <cfRule type="expression" dxfId="106" priority="88">
      <formula>ISBLANK(M41)</formula>
    </cfRule>
  </conditionalFormatting>
  <conditionalFormatting sqref="A42">
    <cfRule type="expression" dxfId="105" priority="81">
      <formula>ISBLANK(A42)</formula>
    </cfRule>
  </conditionalFormatting>
  <conditionalFormatting sqref="O42">
    <cfRule type="expression" dxfId="104" priority="78">
      <formula>ISBLANK(O42)</formula>
    </cfRule>
  </conditionalFormatting>
  <conditionalFormatting sqref="H42">
    <cfRule type="expression" dxfId="103" priority="80">
      <formula>ISBLANK(H42)</formula>
    </cfRule>
  </conditionalFormatting>
  <conditionalFormatting sqref="I42">
    <cfRule type="expression" dxfId="102" priority="79">
      <formula>ISBLANK(I42)</formula>
    </cfRule>
  </conditionalFormatting>
  <conditionalFormatting sqref="U42">
    <cfRule type="expression" dxfId="101" priority="71">
      <formula>ISBLANK(U42)</formula>
    </cfRule>
  </conditionalFormatting>
  <conditionalFormatting sqref="V42">
    <cfRule type="expression" dxfId="100" priority="60">
      <formula>ISBLANK(V42)</formula>
    </cfRule>
  </conditionalFormatting>
  <conditionalFormatting sqref="T42">
    <cfRule type="expression" dxfId="99" priority="77">
      <formula>ISBLANK(T42)</formula>
    </cfRule>
  </conditionalFormatting>
  <conditionalFormatting sqref="E42">
    <cfRule type="expression" dxfId="98" priority="76">
      <formula>ISBLANK(E42)</formula>
    </cfRule>
  </conditionalFormatting>
  <conditionalFormatting sqref="J42">
    <cfRule type="expression" dxfId="97" priority="75">
      <formula>ISBLANK(J42)</formula>
    </cfRule>
  </conditionalFormatting>
  <conditionalFormatting sqref="K42">
    <cfRule type="expression" dxfId="96" priority="74">
      <formula>ISBLANK(K42)</formula>
    </cfRule>
  </conditionalFormatting>
  <conditionalFormatting sqref="L42">
    <cfRule type="expression" dxfId="95" priority="73">
      <formula>ISBLANK(L42)</formula>
    </cfRule>
  </conditionalFormatting>
  <conditionalFormatting sqref="N42">
    <cfRule type="expression" dxfId="94" priority="72">
      <formula>ISBLANK(N42)</formula>
    </cfRule>
  </conditionalFormatting>
  <conditionalFormatting sqref="G42">
    <cfRule type="expression" dxfId="93" priority="69">
      <formula>ISBLANK(G42)</formula>
    </cfRule>
  </conditionalFormatting>
  <conditionalFormatting sqref="P42">
    <cfRule type="expression" dxfId="92" priority="82">
      <formula>EXACT(AB42,"1")</formula>
    </cfRule>
  </conditionalFormatting>
  <conditionalFormatting sqref="Q42">
    <cfRule type="expression" dxfId="91" priority="83">
      <formula>EXACT(AB42,"1")</formula>
    </cfRule>
  </conditionalFormatting>
  <conditionalFormatting sqref="S42">
    <cfRule type="expression" dxfId="90" priority="84">
      <formula>EXACT(AB42,"1")</formula>
    </cfRule>
  </conditionalFormatting>
  <conditionalFormatting sqref="B42:C42">
    <cfRule type="expression" dxfId="89" priority="68">
      <formula>ISBLANK(B42)</formula>
    </cfRule>
  </conditionalFormatting>
  <conditionalFormatting sqref="D42">
    <cfRule type="expression" dxfId="88" priority="59">
      <formula>AND(EXACT(Z42,"C"),ISBLANK(D42))</formula>
    </cfRule>
  </conditionalFormatting>
  <conditionalFormatting sqref="R42">
    <cfRule type="expression" dxfId="87" priority="67">
      <formula>EXACT(AB42,"1")</formula>
    </cfRule>
  </conditionalFormatting>
  <conditionalFormatting sqref="X42">
    <cfRule type="expression" dxfId="86" priority="66">
      <formula>ISBLANK(X42)</formula>
    </cfRule>
  </conditionalFormatting>
  <conditionalFormatting sqref="F42">
    <cfRule type="expression" dxfId="85" priority="61">
      <formula>ISBLANK(F42)</formula>
    </cfRule>
  </conditionalFormatting>
  <conditionalFormatting sqref="C42">
    <cfRule type="expression" dxfId="84" priority="64">
      <formula>ISBLANK(C42)</formula>
    </cfRule>
  </conditionalFormatting>
  <conditionalFormatting sqref="W42">
    <cfRule type="expression" dxfId="83" priority="63">
      <formula>ISBLANK(W42)</formula>
    </cfRule>
  </conditionalFormatting>
  <conditionalFormatting sqref="M42">
    <cfRule type="expression" dxfId="82" priority="62">
      <formula>ISBLANK(M42)</formula>
    </cfRule>
  </conditionalFormatting>
  <conditionalFormatting sqref="A43">
    <cfRule type="expression" dxfId="81" priority="55">
      <formula>ISBLANK(A43)</formula>
    </cfRule>
  </conditionalFormatting>
  <conditionalFormatting sqref="O43">
    <cfRule type="expression" dxfId="80" priority="52">
      <formula>ISBLANK(O43)</formula>
    </cfRule>
  </conditionalFormatting>
  <conditionalFormatting sqref="H43">
    <cfRule type="expression" dxfId="79" priority="54">
      <formula>ISBLANK(H43)</formula>
    </cfRule>
  </conditionalFormatting>
  <conditionalFormatting sqref="I43">
    <cfRule type="expression" dxfId="78" priority="53">
      <formula>ISBLANK(I43)</formula>
    </cfRule>
  </conditionalFormatting>
  <conditionalFormatting sqref="U43">
    <cfRule type="expression" dxfId="77" priority="45">
      <formula>ISBLANK(U43)</formula>
    </cfRule>
  </conditionalFormatting>
  <conditionalFormatting sqref="V43">
    <cfRule type="expression" dxfId="76" priority="34">
      <formula>ISBLANK(V43)</formula>
    </cfRule>
  </conditionalFormatting>
  <conditionalFormatting sqref="T43">
    <cfRule type="expression" dxfId="75" priority="51">
      <formula>ISBLANK(T43)</formula>
    </cfRule>
  </conditionalFormatting>
  <conditionalFormatting sqref="E43">
    <cfRule type="expression" dxfId="74" priority="50">
      <formula>ISBLANK(E43)</formula>
    </cfRule>
  </conditionalFormatting>
  <conditionalFormatting sqref="J43">
    <cfRule type="expression" dxfId="73" priority="49">
      <formula>ISBLANK(J43)</formula>
    </cfRule>
  </conditionalFormatting>
  <conditionalFormatting sqref="K43">
    <cfRule type="expression" dxfId="72" priority="48">
      <formula>ISBLANK(K43)</formula>
    </cfRule>
  </conditionalFormatting>
  <conditionalFormatting sqref="L43">
    <cfRule type="expression" dxfId="71" priority="47">
      <formula>ISBLANK(L43)</formula>
    </cfRule>
  </conditionalFormatting>
  <conditionalFormatting sqref="N43">
    <cfRule type="expression" dxfId="70" priority="46">
      <formula>ISBLANK(N43)</formula>
    </cfRule>
  </conditionalFormatting>
  <conditionalFormatting sqref="G43">
    <cfRule type="expression" dxfId="69" priority="43">
      <formula>ISBLANK(G43)</formula>
    </cfRule>
  </conditionalFormatting>
  <conditionalFormatting sqref="P43">
    <cfRule type="expression" dxfId="68" priority="56">
      <formula>EXACT(AB43,"1")</formula>
    </cfRule>
  </conditionalFormatting>
  <conditionalFormatting sqref="Q43">
    <cfRule type="expression" dxfId="67" priority="57">
      <formula>EXACT(AB43,"1")</formula>
    </cfRule>
  </conditionalFormatting>
  <conditionalFormatting sqref="S43">
    <cfRule type="expression" dxfId="66" priority="58">
      <formula>EXACT(AB43,"1")</formula>
    </cfRule>
  </conditionalFormatting>
  <conditionalFormatting sqref="B43:C43">
    <cfRule type="expression" dxfId="65" priority="42">
      <formula>ISBLANK(B43)</formula>
    </cfRule>
  </conditionalFormatting>
  <conditionalFormatting sqref="D43">
    <cfRule type="expression" dxfId="64" priority="33">
      <formula>AND(EXACT(Z43,"C"),ISBLANK(D43))</formula>
    </cfRule>
  </conditionalFormatting>
  <conditionalFormatting sqref="R43">
    <cfRule type="expression" dxfId="63" priority="41">
      <formula>EXACT(AB43,"1")</formula>
    </cfRule>
  </conditionalFormatting>
  <conditionalFormatting sqref="X43">
    <cfRule type="expression" dxfId="62" priority="40">
      <formula>ISBLANK(X43)</formula>
    </cfRule>
  </conditionalFormatting>
  <conditionalFormatting sqref="C43">
    <cfRule type="expression" dxfId="61" priority="38">
      <formula>ISBLANK(C43)</formula>
    </cfRule>
  </conditionalFormatting>
  <conditionalFormatting sqref="W43">
    <cfRule type="expression" dxfId="60" priority="37">
      <formula>ISBLANK(W43)</formula>
    </cfRule>
  </conditionalFormatting>
  <conditionalFormatting sqref="M43">
    <cfRule type="expression" dxfId="59" priority="36">
      <formula>ISBLANK(M43)</formula>
    </cfRule>
  </conditionalFormatting>
  <conditionalFormatting sqref="A44">
    <cfRule type="expression" dxfId="58" priority="29">
      <formula>ISBLANK(A44)</formula>
    </cfRule>
  </conditionalFormatting>
  <conditionalFormatting sqref="O44">
    <cfRule type="expression" dxfId="57" priority="26">
      <formula>ISBLANK(O44)</formula>
    </cfRule>
  </conditionalFormatting>
  <conditionalFormatting sqref="H44">
    <cfRule type="expression" dxfId="56" priority="28">
      <formula>ISBLANK(H44)</formula>
    </cfRule>
  </conditionalFormatting>
  <conditionalFormatting sqref="I44">
    <cfRule type="expression" dxfId="55" priority="27">
      <formula>ISBLANK(I44)</formula>
    </cfRule>
  </conditionalFormatting>
  <conditionalFormatting sqref="U44">
    <cfRule type="expression" dxfId="54" priority="19">
      <formula>ISBLANK(U44)</formula>
    </cfRule>
  </conditionalFormatting>
  <conditionalFormatting sqref="V44">
    <cfRule type="expression" dxfId="53" priority="8">
      <formula>ISBLANK(V44)</formula>
    </cfRule>
  </conditionalFormatting>
  <conditionalFormatting sqref="T44">
    <cfRule type="expression" dxfId="52" priority="25">
      <formula>ISBLANK(T44)</formula>
    </cfRule>
  </conditionalFormatting>
  <conditionalFormatting sqref="E44">
    <cfRule type="expression" dxfId="51" priority="24">
      <formula>ISBLANK(E44)</formula>
    </cfRule>
  </conditionalFormatting>
  <conditionalFormatting sqref="J44">
    <cfRule type="expression" dxfId="50" priority="23">
      <formula>ISBLANK(J44)</formula>
    </cfRule>
  </conditionalFormatting>
  <conditionalFormatting sqref="K44">
    <cfRule type="expression" dxfId="49" priority="22">
      <formula>ISBLANK(K44)</formula>
    </cfRule>
  </conditionalFormatting>
  <conditionalFormatting sqref="L44">
    <cfRule type="expression" dxfId="48" priority="21">
      <formula>ISBLANK(L44)</formula>
    </cfRule>
  </conditionalFormatting>
  <conditionalFormatting sqref="N44">
    <cfRule type="expression" dxfId="47" priority="20">
      <formula>ISBLANK(N44)</formula>
    </cfRule>
  </conditionalFormatting>
  <conditionalFormatting sqref="G44">
    <cfRule type="expression" dxfId="46" priority="17">
      <formula>ISBLANK(G44)</formula>
    </cfRule>
  </conditionalFormatting>
  <conditionalFormatting sqref="P44">
    <cfRule type="expression" dxfId="45" priority="30">
      <formula>EXACT(AB44,"1")</formula>
    </cfRule>
  </conditionalFormatting>
  <conditionalFormatting sqref="Q44">
    <cfRule type="expression" dxfId="44" priority="31">
      <formula>EXACT(AB44,"1")</formula>
    </cfRule>
  </conditionalFormatting>
  <conditionalFormatting sqref="S44">
    <cfRule type="expression" dxfId="43" priority="32">
      <formula>EXACT(AB44,"1")</formula>
    </cfRule>
  </conditionalFormatting>
  <conditionalFormatting sqref="B44:C44">
    <cfRule type="expression" dxfId="42" priority="16">
      <formula>ISBLANK(B44)</formula>
    </cfRule>
  </conditionalFormatting>
  <conditionalFormatting sqref="D44">
    <cfRule type="expression" dxfId="41" priority="7">
      <formula>AND(EXACT(Z44,"C"),ISBLANK(D44))</formula>
    </cfRule>
  </conditionalFormatting>
  <conditionalFormatting sqref="R44">
    <cfRule type="expression" dxfId="40" priority="15">
      <formula>EXACT(AB44,"1")</formula>
    </cfRule>
  </conditionalFormatting>
  <conditionalFormatting sqref="C44">
    <cfRule type="expression" dxfId="38" priority="12">
      <formula>ISBLANK(C44)</formula>
    </cfRule>
  </conditionalFormatting>
  <conditionalFormatting sqref="W44">
    <cfRule type="expression" dxfId="37" priority="11">
      <formula>ISBLANK(W44)</formula>
    </cfRule>
  </conditionalFormatting>
  <conditionalFormatting sqref="M44">
    <cfRule type="expression" dxfId="36" priority="10">
      <formula>ISBLANK(M44)</formula>
    </cfRule>
  </conditionalFormatting>
  <conditionalFormatting sqref="X39">
    <cfRule type="expression" dxfId="35" priority="6">
      <formula>ISBLANK(X39)</formula>
    </cfRule>
  </conditionalFormatting>
  <conditionalFormatting sqref="F43">
    <cfRule type="expression" dxfId="34" priority="4">
      <formula>ISBLANK(F43)</formula>
    </cfRule>
  </conditionalFormatting>
  <conditionalFormatting sqref="F44">
    <cfRule type="expression" dxfId="33" priority="2">
      <formula>ISBLANK(F44)</formula>
    </cfRule>
  </conditionalFormatting>
  <conditionalFormatting sqref="X44">
    <cfRule type="expression" dxfId="1" priority="1">
      <formula>ISBLANK(X44)</formula>
    </cfRule>
  </conditionalFormatting>
  <dataValidations xWindow="746" yWindow="827"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2 U34: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35" id="{DCC9C14E-316C-4426-AD28-D4E4C328EAD3}">
            <xm:f>NOT(ISNUMBER(MATCH($F$2,CPV!$A:$A,0)))</xm:f>
            <x14:dxf>
              <fill>
                <patternFill>
                  <bgColor rgb="FFFF0000"/>
                </patternFill>
              </fill>
            </x14:dxf>
          </x14:cfRule>
          <xm:sqref>F45:F3000 F2:F40</xm:sqref>
        </x14:conditionalFormatting>
        <x14:conditionalFormatting xmlns:xm="http://schemas.microsoft.com/office/excel/2006/main">
          <x14:cfRule type="expression" priority="158" id="{627D98D8-D6F2-4652-90C1-8A6A69B39965}">
            <xm:f>NOT(ISNUMBER(MATCH($V$2,PAISES!$A:$A,0)))</xm:f>
            <x14:dxf>
              <fill>
                <patternFill>
                  <bgColor rgb="FFFF0000"/>
                </patternFill>
              </fill>
            </x14:dxf>
          </x14:cfRule>
          <xm:sqref>V2:V40 V45:V3000</xm:sqref>
        </x14:conditionalFormatting>
        <x14:conditionalFormatting xmlns:xm="http://schemas.microsoft.com/office/excel/2006/main">
          <x14:cfRule type="expression" priority="91" id="{ED317598-C680-4FE7-B7B1-A3BEA0D3A953}">
            <xm:f>NOT(ISNUMBER(MATCH($F$2,CPV!$A:$A,0)))</xm:f>
            <x14:dxf>
              <fill>
                <patternFill>
                  <bgColor rgb="FFFF0000"/>
                </patternFill>
              </fill>
            </x14:dxf>
          </x14:cfRule>
          <xm:sqref>F41</xm:sqref>
        </x14:conditionalFormatting>
        <x14:conditionalFormatting xmlns:xm="http://schemas.microsoft.com/office/excel/2006/main">
          <x14:cfRule type="expression" priority="96" id="{699A94E7-AEEB-40E9-A044-0932A61DCA62}">
            <xm:f>NOT(ISNUMBER(MATCH($V$2,PAISES!$A:$A,0)))</xm:f>
            <x14:dxf>
              <fill>
                <patternFill>
                  <bgColor rgb="FFFF0000"/>
                </patternFill>
              </fill>
            </x14:dxf>
          </x14:cfRule>
          <xm:sqref>V41</xm:sqref>
        </x14:conditionalFormatting>
        <x14:conditionalFormatting xmlns:xm="http://schemas.microsoft.com/office/excel/2006/main">
          <x14:cfRule type="expression" priority="65" id="{6F828E84-5A43-4C92-8ED7-8136EEF5ECCB}">
            <xm:f>NOT(ISNUMBER(MATCH($F$2,CPV!$A:$A,0)))</xm:f>
            <x14:dxf>
              <fill>
                <patternFill>
                  <bgColor rgb="FFFF0000"/>
                </patternFill>
              </fill>
            </x14:dxf>
          </x14:cfRule>
          <xm:sqref>F42</xm:sqref>
        </x14:conditionalFormatting>
        <x14:conditionalFormatting xmlns:xm="http://schemas.microsoft.com/office/excel/2006/main">
          <x14:cfRule type="expression" priority="70" id="{3D71B417-6F2A-4DEA-B390-584E4EC76789}">
            <xm:f>NOT(ISNUMBER(MATCH($V$2,PAISES!$A:$A,0)))</xm:f>
            <x14:dxf>
              <fill>
                <patternFill>
                  <bgColor rgb="FFFF0000"/>
                </patternFill>
              </fill>
            </x14:dxf>
          </x14:cfRule>
          <xm:sqref>V42</xm:sqref>
        </x14:conditionalFormatting>
        <x14:conditionalFormatting xmlns:xm="http://schemas.microsoft.com/office/excel/2006/main">
          <x14:cfRule type="expression" priority="44" id="{F98516FA-0AC9-4FF6-BBFC-7CFF54BC571C}">
            <xm:f>NOT(ISNUMBER(MATCH($V$2,PAISES!$A:$A,0)))</xm:f>
            <x14:dxf>
              <fill>
                <patternFill>
                  <bgColor rgb="FFFF0000"/>
                </patternFill>
              </fill>
            </x14:dxf>
          </x14:cfRule>
          <xm:sqref>V43</xm:sqref>
        </x14:conditionalFormatting>
        <x14:conditionalFormatting xmlns:xm="http://schemas.microsoft.com/office/excel/2006/main">
          <x14:cfRule type="expression" priority="18" id="{91C3BA99-8962-47E0-85D6-B99DCCC39AEB}">
            <xm:f>NOT(ISNUMBER(MATCH($V$2,PAISES!$A:$A,0)))</xm:f>
            <x14:dxf>
              <fill>
                <patternFill>
                  <bgColor rgb="FFFF0000"/>
                </patternFill>
              </fill>
            </x14:dxf>
          </x14:cfRule>
          <xm:sqref>V44</xm:sqref>
        </x14:conditionalFormatting>
        <x14:conditionalFormatting xmlns:xm="http://schemas.microsoft.com/office/excel/2006/main">
          <x14:cfRule type="expression" priority="5" id="{A523D908-97DA-4E73-9E45-70AE012013F8}">
            <xm:f>NOT(ISNUMBER(MATCH($F$2,CPV!$A:$A,0)))</xm:f>
            <x14:dxf>
              <fill>
                <patternFill>
                  <bgColor rgb="FFFF0000"/>
                </patternFill>
              </fill>
            </x14:dxf>
          </x14:cfRule>
          <xm:sqref>F43</xm:sqref>
        </x14:conditionalFormatting>
        <x14:conditionalFormatting xmlns:xm="http://schemas.microsoft.com/office/excel/2006/main">
          <x14:cfRule type="expression" priority="3" id="{829F5193-5D5A-418D-A622-DA7B3862D916}">
            <xm:f>NOT(ISNUMBER(MATCH($F$2,CPV!$A:$A,0)))</xm:f>
            <x14:dxf>
              <fill>
                <patternFill>
                  <bgColor rgb="FFFF0000"/>
                </patternFill>
              </fill>
            </x14:dxf>
          </x14:cfRule>
          <xm:sqref>F44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9122" workbookViewId="0">
      <selection activeCell="B9124" sqref="B9124"/>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2019-02-07T14:47:02Z</cp:lastPrinted>
  <dcterms:created xsi:type="dcterms:W3CDTF">2019-01-14T08:13:27Z</dcterms:created>
  <dcterms:modified xsi:type="dcterms:W3CDTF">2019-02-14T12:16:28Z</dcterms:modified>
</cp:coreProperties>
</file>